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6405" activeTab="0"/>
  </bookViews>
  <sheets>
    <sheet name="Foglio1" sheetId="1" r:id="rId1"/>
    <sheet name="Foglio2" sheetId="2" r:id="rId2"/>
    <sheet name="Foglio3" sheetId="3" r:id="rId3"/>
  </sheets>
  <definedNames>
    <definedName name="_xlnm.Print_Titles" localSheetId="0">'Foglio1'!$9:$9</definedName>
  </definedNames>
  <calcPr fullCalcOnLoad="1"/>
</workbook>
</file>

<file path=xl/sharedStrings.xml><?xml version="1.0" encoding="utf-8"?>
<sst xmlns="http://schemas.openxmlformats.org/spreadsheetml/2006/main" count="409" uniqueCount="273">
  <si>
    <t>BOLOGNA</t>
  </si>
  <si>
    <t>FERRARA</t>
  </si>
  <si>
    <t>MODENA</t>
  </si>
  <si>
    <t>PARMA</t>
  </si>
  <si>
    <t>RAVENNA</t>
  </si>
  <si>
    <t>REGGIO EMILIA</t>
  </si>
  <si>
    <t>RIMINI</t>
  </si>
  <si>
    <t>N°</t>
  </si>
  <si>
    <t>CODICE MECC.</t>
  </si>
  <si>
    <t>NOME DELLA SCUOLA</t>
  </si>
  <si>
    <t>INDIRIZZO</t>
  </si>
  <si>
    <t>COMUNE</t>
  </si>
  <si>
    <t>BO1E00100V</t>
  </si>
  <si>
    <t>BO</t>
  </si>
  <si>
    <t>BO1E00400A</t>
  </si>
  <si>
    <t>BO1E006002</t>
  </si>
  <si>
    <t>BO1E00800N</t>
  </si>
  <si>
    <t>BO1E020008</t>
  </si>
  <si>
    <t>BO1E019004</t>
  </si>
  <si>
    <t>BO1E018008</t>
  </si>
  <si>
    <t>BO1E01700C</t>
  </si>
  <si>
    <t>BO1E01600L</t>
  </si>
  <si>
    <t>IMOLA</t>
  </si>
  <si>
    <t>BO1E01500R</t>
  </si>
  <si>
    <t>BO1E014001</t>
  </si>
  <si>
    <t>BO1E013005</t>
  </si>
  <si>
    <t>BO1E012009</t>
  </si>
  <si>
    <t>BO1E01100D</t>
  </si>
  <si>
    <t>BO1E01000N</t>
  </si>
  <si>
    <t>BO1E00900D</t>
  </si>
  <si>
    <t>BO1E005006</t>
  </si>
  <si>
    <t>BO1E00300E</t>
  </si>
  <si>
    <t>BO1E00200P</t>
  </si>
  <si>
    <t>CONTRIBUTO PER CLASSI</t>
  </si>
  <si>
    <t>CONTRIBUTO PER SOSTEGNO</t>
  </si>
  <si>
    <t>SACRO CUORE</t>
  </si>
  <si>
    <t>FE1E004005</t>
  </si>
  <si>
    <t>FE1E00200D</t>
  </si>
  <si>
    <t>FE1E00100N</t>
  </si>
  <si>
    <t>FE</t>
  </si>
  <si>
    <t>FC</t>
  </si>
  <si>
    <t>FO1E001006</t>
  </si>
  <si>
    <t>FO1E00300T</t>
  </si>
  <si>
    <t>FO1E002002</t>
  </si>
  <si>
    <t>FO1E00500D</t>
  </si>
  <si>
    <t>FO1E00400N</t>
  </si>
  <si>
    <t>FORLI'</t>
  </si>
  <si>
    <t>CESENA</t>
  </si>
  <si>
    <t>MO1E00200L</t>
  </si>
  <si>
    <t>FIGLIE DI GESU'</t>
  </si>
  <si>
    <t>VIA DEL CARMINE 12</t>
  </si>
  <si>
    <t>MO1E00300C</t>
  </si>
  <si>
    <t>CASA FAMIGLIA</t>
  </si>
  <si>
    <t>VIA TAMBURINI 78</t>
  </si>
  <si>
    <t>MO1E004008</t>
  </si>
  <si>
    <t>SAN FAUSTINO</t>
  </si>
  <si>
    <t>V.LE DELLA PACE 15</t>
  </si>
  <si>
    <t>MO1E005004</t>
  </si>
  <si>
    <t>MADONNA PELLEGRINA</t>
  </si>
  <si>
    <t>VIA DON MINZONI 210</t>
  </si>
  <si>
    <t>MO1E00600X</t>
  </si>
  <si>
    <t>VIA PAISIELLO 5</t>
  </si>
  <si>
    <t>MO1E00700Q</t>
  </si>
  <si>
    <t>LA CAROVANA</t>
  </si>
  <si>
    <t>VIA PICCININI 20/B</t>
  </si>
  <si>
    <t>MO1E00800G</t>
  </si>
  <si>
    <t>T.PELLEGRINI-SPECIALE</t>
  </si>
  <si>
    <t>VIA CONTRADA 127</t>
  </si>
  <si>
    <t>MO1E012007</t>
  </si>
  <si>
    <t>T.PELLEGRINI-COMUNE</t>
  </si>
  <si>
    <t>MO1E00900B</t>
  </si>
  <si>
    <t>FIGLIE DELLA PROVVIDENZA - CORSO SPECIALE</t>
  </si>
  <si>
    <t>VIA BOLLITORA INTERNA 205</t>
  </si>
  <si>
    <t>CARPI</t>
  </si>
  <si>
    <t>MO1E01000G</t>
  </si>
  <si>
    <t>VIA CURTA S.CHIARA 20</t>
  </si>
  <si>
    <t>MO1E01100B</t>
  </si>
  <si>
    <t>SAN GIUSEPPE</t>
  </si>
  <si>
    <t>VIA FAROSI 26</t>
  </si>
  <si>
    <t>SASSUOLO</t>
  </si>
  <si>
    <t>MO1E013003</t>
  </si>
  <si>
    <t>THE ENGLISH ELEMENTARY SCHOOL</t>
  </si>
  <si>
    <t>VIA ANDERLINI 5</t>
  </si>
  <si>
    <t>MO</t>
  </si>
  <si>
    <t>FGILIE DELLA PROVVIDENZA CORSO COMUNE</t>
  </si>
  <si>
    <t>PR1E001004</t>
  </si>
  <si>
    <t>LAURA SANVITALE</t>
  </si>
  <si>
    <t>V.LE SOLFERINO,25</t>
  </si>
  <si>
    <t>PR1E00200X</t>
  </si>
  <si>
    <t>SANTA ROSA</t>
  </si>
  <si>
    <t>V.  BRIGATE JULIA,2/A</t>
  </si>
  <si>
    <t>PE1E00300Q</t>
  </si>
  <si>
    <t>VIA COCCONCELLI</t>
  </si>
  <si>
    <t>PR1E00400G</t>
  </si>
  <si>
    <t>MADDALENA DI CANOSSA</t>
  </si>
  <si>
    <t>VIA MILANI,18</t>
  </si>
  <si>
    <t>FIDENZA</t>
  </si>
  <si>
    <t>PR1E00500B</t>
  </si>
  <si>
    <t>IL SEME</t>
  </si>
  <si>
    <t>LOC. CASTIONE MARCHESI,201</t>
  </si>
  <si>
    <t>PR1E007003</t>
  </si>
  <si>
    <t>S.ORSOLA</t>
  </si>
  <si>
    <t>P.LE ROLLA,1</t>
  </si>
  <si>
    <t>PR1E00800V</t>
  </si>
  <si>
    <t>S.AGOSTINO</t>
  </si>
  <si>
    <t>VIA PASCOLI,23</t>
  </si>
  <si>
    <t>SALSOMAGGIORE</t>
  </si>
  <si>
    <t>PR1E00900P</t>
  </si>
  <si>
    <t>SAN BENEDETTO</t>
  </si>
  <si>
    <t>P.LE S. BENEDETTO,5</t>
  </si>
  <si>
    <t>PR1E01000V</t>
  </si>
  <si>
    <t>DE LA SALLE</t>
  </si>
  <si>
    <t>V.LO SCUDELLARI, 4</t>
  </si>
  <si>
    <t>PR</t>
  </si>
  <si>
    <t>PC1E00300V</t>
  </si>
  <si>
    <t>PC1E001007</t>
  </si>
  <si>
    <t>PC</t>
  </si>
  <si>
    <t>RA1E00200G</t>
  </si>
  <si>
    <t>S. UMILTA'</t>
  </si>
  <si>
    <t>VIA BONDIOLO 38</t>
  </si>
  <si>
    <t>FAENZA</t>
  </si>
  <si>
    <t>RA1E00300B</t>
  </si>
  <si>
    <t>VIA FRATELLI MALERBI 19</t>
  </si>
  <si>
    <t>LUGO</t>
  </si>
  <si>
    <t>RA1E00100Q</t>
  </si>
  <si>
    <t>SAN VINCENZO DE' PAOLI</t>
  </si>
  <si>
    <t>VIA FRANCESCO NEGRI 28</t>
  </si>
  <si>
    <t>RA1E004007</t>
  </si>
  <si>
    <t>S. GIUSEPPE</t>
  </si>
  <si>
    <t>VIA EMALDI 17</t>
  </si>
  <si>
    <t>RA1E005003</t>
  </si>
  <si>
    <t>MARIA AUSILIATRICE</t>
  </si>
  <si>
    <t>VIA C. TORRES 35</t>
  </si>
  <si>
    <t>RA1E00600V</t>
  </si>
  <si>
    <t>ISTITUTO TAVELLI</t>
  </si>
  <si>
    <t>VIA MAZZINI 75</t>
  </si>
  <si>
    <t>RA</t>
  </si>
  <si>
    <t>RE1E001006</t>
  </si>
  <si>
    <t>PIAZZA UGOLINI, 1</t>
  </si>
  <si>
    <t>RE1E002002</t>
  </si>
  <si>
    <t>S. VINCENZO DE' PAOLI</t>
  </si>
  <si>
    <t>VIA FRANCHETTI, 4</t>
  </si>
  <si>
    <t>RE1E00300T</t>
  </si>
  <si>
    <t>S. DOROTEA</t>
  </si>
  <si>
    <t>VIA CASTELLO, 2/C</t>
  </si>
  <si>
    <t>CASALGRANDE</t>
  </si>
  <si>
    <t>RE1E00400N</t>
  </si>
  <si>
    <t>V. SPALLANZANI</t>
  </si>
  <si>
    <t xml:space="preserve">VIA CANALE, 231 - </t>
  </si>
  <si>
    <t>S. ANTONINO - CASALGRANDE</t>
  </si>
  <si>
    <t xml:space="preserve">RE1E00500D </t>
  </si>
  <si>
    <t>S. TOMASO D'ACQUINO</t>
  </si>
  <si>
    <t>VIA CONTARELLI, 3</t>
  </si>
  <si>
    <t>CORREGGIO</t>
  </si>
  <si>
    <t>RE1E006009</t>
  </si>
  <si>
    <t>S. ORSOLA</t>
  </si>
  <si>
    <t>VIA GARIBALDI, 20</t>
  </si>
  <si>
    <t>GUASTALLA</t>
  </si>
  <si>
    <t>RE1E007005</t>
  </si>
  <si>
    <t>VIA DEI MILLE, 52</t>
  </si>
  <si>
    <t>MONTECCHIO EM.</t>
  </si>
  <si>
    <t>RE1E008001</t>
  </si>
  <si>
    <t>VIA MONTI, 3</t>
  </si>
  <si>
    <t>BIBBIANO</t>
  </si>
  <si>
    <t>RE</t>
  </si>
  <si>
    <t>RN</t>
  </si>
  <si>
    <t>RN1E00800R</t>
  </si>
  <si>
    <t>RN1E005009</t>
  </si>
  <si>
    <t>RN1E006005</t>
  </si>
  <si>
    <t>RN1E00900L</t>
  </si>
  <si>
    <t>RN1E007001</t>
  </si>
  <si>
    <t>RN1E00400D</t>
  </si>
  <si>
    <t>RN1E001002</t>
  </si>
  <si>
    <t>RN1E01000R</t>
  </si>
  <si>
    <t>IL CAMMINO</t>
  </si>
  <si>
    <t>CEIS</t>
  </si>
  <si>
    <t>MAESTRE PIE</t>
  </si>
  <si>
    <t>S. ONOFRIO</t>
  </si>
  <si>
    <t>REDEMPTORIS MATER</t>
  </si>
  <si>
    <t>V.LE REGINA MARGHERITA, 43</t>
  </si>
  <si>
    <t>VIA VEZIA, 2</t>
  </si>
  <si>
    <t>VIA SANTA CHIARA, 44</t>
  </si>
  <si>
    <t>V.LE TRIPOLI, 225</t>
  </si>
  <si>
    <t>VIA BOSNI, 14/16</t>
  </si>
  <si>
    <t>C.SO F.LLI CERVI, 154</t>
  </si>
  <si>
    <t>RICCIONE</t>
  </si>
  <si>
    <t>VIA CATTANEO, 34</t>
  </si>
  <si>
    <t>CATTOLICA</t>
  </si>
  <si>
    <t>VIA BOITO, 11</t>
  </si>
  <si>
    <t>VIA GAIBARELLA, 14</t>
  </si>
  <si>
    <t>S. GIOVANNI IN MARIGNANO</t>
  </si>
  <si>
    <t>TOTALI PROVINCIALI</t>
  </si>
  <si>
    <t>ISTITUTO FIGLIE DI SANT'ANNA</t>
  </si>
  <si>
    <t>S.ALBERTO MAGNO</t>
  </si>
  <si>
    <t>ANDREA BASTELLI</t>
  </si>
  <si>
    <t>ISTITUTO SANTA GIULIANA</t>
  </si>
  <si>
    <t>SCUOLA SAN DOMENICO</t>
  </si>
  <si>
    <t>CERRETA</t>
  </si>
  <si>
    <t>KINDER COLLEGE</t>
  </si>
  <si>
    <t>BEATA VERGINE DI LOURDES</t>
  </si>
  <si>
    <t>SAN GIOVANNI BOSCO</t>
  </si>
  <si>
    <t>SUOR TERESA VERONESI</t>
  </si>
  <si>
    <t>SARTI DON LUCIANO</t>
  </si>
  <si>
    <t>MARIA GARAGNANI</t>
  </si>
  <si>
    <t>ASILO SACRO CUORE</t>
  </si>
  <si>
    <t>IL PELLICANO</t>
  </si>
  <si>
    <t>COLLEGIO SAN LUIGI</t>
  </si>
  <si>
    <t>MAESTRE PIE DELL'ADDOLORATA</t>
  </si>
  <si>
    <t>SMILING SERVICE</t>
  </si>
  <si>
    <t>SANT'ANTONIO</t>
  </si>
  <si>
    <t>SAN VINCENZO</t>
  </si>
  <si>
    <t>MADRE CLELIA MERLONI</t>
  </si>
  <si>
    <t>S. MARIA DEL FIORE</t>
  </si>
  <si>
    <t>LA NAVE</t>
  </si>
  <si>
    <t>FONDAZIONE S. CUORE</t>
  </si>
  <si>
    <t>VIA PIAVE 2</t>
  </si>
  <si>
    <t>VIA PALESTRO,6</t>
  </si>
  <si>
    <t>VIA S.MAMOLO,139</t>
  </si>
  <si>
    <t>VIA MAZZINI, 90</t>
  </si>
  <si>
    <t>VIA DELLA BATTAGLIA,10</t>
  </si>
  <si>
    <t>VIA BERENGARIO DA CARPI,8</t>
  </si>
  <si>
    <t>VIA OASSERVANZA,88</t>
  </si>
  <si>
    <t>VIA RAIBOLINI,5</t>
  </si>
  <si>
    <t>VIA MONTERICCO,5/A</t>
  </si>
  <si>
    <t>P.ZZA VITTORIA,4</t>
  </si>
  <si>
    <t>VIA MORAZZO,4/4</t>
  </si>
  <si>
    <t>VIA JACOPO DELLA QUERCIA,5</t>
  </si>
  <si>
    <t>VIA MURRI,74</t>
  </si>
  <si>
    <t>VIA BOMBELLI,56</t>
  </si>
  <si>
    <t>VIA SANTE VINCENZI, 36/4</t>
  </si>
  <si>
    <t>VIA A. COSTA,155</t>
  </si>
  <si>
    <t>VIA D'AZEGLIO,55</t>
  </si>
  <si>
    <t>VIA MONTELLLO, 42</t>
  </si>
  <si>
    <t>C.SO P.TA MARE,117</t>
  </si>
  <si>
    <t>VIA GIOVANNI XXIII, 66</t>
  </si>
  <si>
    <t>P.ZZA ARIOSTEA, 11</t>
  </si>
  <si>
    <t>CORSO A. DIAZ, 103</t>
  </si>
  <si>
    <t>VIA DEI MILLE, 1</t>
  </si>
  <si>
    <t>VIA RAVEGNANA, 96</t>
  </si>
  <si>
    <t>VIA G. DELLA TORRE, 1</t>
  </si>
  <si>
    <t>VIA DON MINZONI, 57</t>
  </si>
  <si>
    <t>ZOLA PREDOSA</t>
  </si>
  <si>
    <t>S. AGATA BOL.</t>
  </si>
  <si>
    <t>CASTEL S. PIETRO T.</t>
  </si>
  <si>
    <t>IST.S. EUFEMIA</t>
  </si>
  <si>
    <t>VIA S.MARCO 37</t>
  </si>
  <si>
    <t>PIACENZA</t>
  </si>
  <si>
    <t>CASA DEL FANCIULLO</t>
  </si>
  <si>
    <t>I.VACCARI,1</t>
  </si>
  <si>
    <t>PROV.</t>
  </si>
  <si>
    <t>CONTRIBUTO COMPLESSIVO IN CONVENZIONE</t>
  </si>
  <si>
    <t>N° SCUOLE</t>
  </si>
  <si>
    <t>CONTRIBUTO TOTALE</t>
  </si>
  <si>
    <t>FORLI' - CESENA</t>
  </si>
  <si>
    <t>TOTALE</t>
  </si>
  <si>
    <t>RN1E00200T</t>
  </si>
  <si>
    <t>CLASSI FUNZIONANTI</t>
  </si>
  <si>
    <t>N. CLASSI RICONOSCIUTE IN CONVENZIONE</t>
  </si>
  <si>
    <t>ORE DI SOSTEGNO RICHIESTE</t>
  </si>
  <si>
    <t>N° CLASSI IN CONVENZIONE</t>
  </si>
  <si>
    <t>ORE SOSTEGNO IN CONVENZIONE</t>
  </si>
  <si>
    <t xml:space="preserve">ORE DI SOSTEGNO RICONOSCIUTE IN CONVENZIONE </t>
  </si>
  <si>
    <t>CONTRIBUTO TOTALE CONVENZIONI</t>
  </si>
  <si>
    <t>CONVENZIONI SCUOLE PRIMARIE PARITARIE A.S. 2011-2012</t>
  </si>
  <si>
    <t>A.S. 2011-2012</t>
  </si>
  <si>
    <t>NUMERO ALUNNI IN CONV</t>
  </si>
  <si>
    <t>NUMERO ALUNNI FUORI CONVENZIONE</t>
  </si>
  <si>
    <t>ALUNNI H TOTALI</t>
  </si>
  <si>
    <t>ALUNNI H FUORI CONV.</t>
  </si>
  <si>
    <t>ALUNNI H IN CONVENZIONE</t>
  </si>
  <si>
    <t>ALUNNI H IN SCUOLE PRIMARIE NON CONVENZIONATE</t>
  </si>
  <si>
    <t>TOTALE ALUNNI H IN SCUOLE PRIMARIE PARITARIE</t>
  </si>
  <si>
    <t>TABELLA ALLEGATA AL DECRETO DIRETTORIALE N. 715 DEL 7 DICEMBRE 2012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</si>
</sst>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44" fontId="21" fillId="0" borderId="0" xfId="0" applyNumberFormat="1" applyFont="1" applyBorder="1" applyAlignment="1">
      <alignment horizontal="center" vertical="center" wrapText="1"/>
    </xf>
    <xf numFmtId="44" fontId="22" fillId="0" borderId="0" xfId="0" applyNumberFormat="1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4" fontId="22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 wrapText="1"/>
    </xf>
    <xf numFmtId="0" fontId="21" fillId="0" borderId="10" xfId="0" applyFont="1" applyFill="1" applyBorder="1" applyAlignment="1">
      <alignment wrapText="1"/>
    </xf>
    <xf numFmtId="0" fontId="21" fillId="0" borderId="0" xfId="0" applyFont="1" applyFill="1" applyBorder="1" applyAlignment="1">
      <alignment/>
    </xf>
    <xf numFmtId="44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44" fontId="21" fillId="0" borderId="0" xfId="0" applyNumberFormat="1" applyFont="1" applyBorder="1" applyAlignment="1">
      <alignment/>
    </xf>
    <xf numFmtId="0" fontId="21" fillId="0" borderId="0" xfId="0" applyFont="1" applyFill="1" applyBorder="1" applyAlignment="1">
      <alignment wrapText="1"/>
    </xf>
    <xf numFmtId="0" fontId="21" fillId="0" borderId="0" xfId="0" applyFont="1" applyBorder="1" applyAlignment="1">
      <alignment wrapText="1"/>
    </xf>
    <xf numFmtId="0" fontId="21" fillId="0" borderId="10" xfId="0" applyFont="1" applyBorder="1" applyAlignment="1">
      <alignment/>
    </xf>
    <xf numFmtId="44" fontId="22" fillId="0" borderId="0" xfId="0" applyNumberFormat="1" applyFont="1" applyFill="1" applyBorder="1" applyAlignment="1">
      <alignment horizontal="center" vertical="center" wrapText="1"/>
    </xf>
    <xf numFmtId="44" fontId="21" fillId="0" borderId="10" xfId="44" applyFont="1" applyBorder="1" applyAlignment="1">
      <alignment wrapText="1"/>
    </xf>
    <xf numFmtId="44" fontId="21" fillId="0" borderId="10" xfId="44" applyFont="1" applyBorder="1" applyAlignment="1">
      <alignment/>
    </xf>
    <xf numFmtId="44" fontId="22" fillId="0" borderId="11" xfId="0" applyNumberFormat="1" applyFont="1" applyBorder="1" applyAlignment="1">
      <alignment horizontal="center" vertical="center" wrapText="1"/>
    </xf>
    <xf numFmtId="44" fontId="22" fillId="0" borderId="12" xfId="0" applyNumberFormat="1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/>
    </xf>
    <xf numFmtId="0" fontId="21" fillId="24" borderId="10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/>
    </xf>
    <xf numFmtId="0" fontId="21" fillId="0" borderId="0" xfId="0" applyFont="1" applyBorder="1" applyAlignment="1">
      <alignment horizontal="center" wrapText="1"/>
    </xf>
    <xf numFmtId="44" fontId="21" fillId="0" borderId="10" xfId="0" applyNumberFormat="1" applyFont="1" applyBorder="1" applyAlignment="1">
      <alignment/>
    </xf>
    <xf numFmtId="0" fontId="22" fillId="0" borderId="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" fontId="21" fillId="0" borderId="10" xfId="44" applyNumberFormat="1" applyFont="1" applyBorder="1" applyAlignment="1">
      <alignment wrapText="1"/>
    </xf>
    <xf numFmtId="1" fontId="21" fillId="0" borderId="10" xfId="44" applyNumberFormat="1" applyFont="1" applyBorder="1" applyAlignment="1">
      <alignment/>
    </xf>
    <xf numFmtId="1" fontId="21" fillId="0" borderId="1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1" fillId="26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2" fillId="0" borderId="11" xfId="0" applyFont="1" applyFill="1" applyBorder="1" applyAlignment="1">
      <alignment horizontal="right" vertical="center" wrapText="1"/>
    </xf>
    <xf numFmtId="0" fontId="22" fillId="0" borderId="13" xfId="0" applyFont="1" applyFill="1" applyBorder="1" applyAlignment="1">
      <alignment horizontal="right" vertical="center" wrapText="1"/>
    </xf>
    <xf numFmtId="0" fontId="22" fillId="0" borderId="14" xfId="0" applyFont="1" applyFill="1" applyBorder="1" applyAlignment="1">
      <alignment horizontal="right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0</xdr:row>
      <xdr:rowOff>142875</xdr:rowOff>
    </xdr:from>
    <xdr:to>
      <xdr:col>10</xdr:col>
      <xdr:colOff>476250</xdr:colOff>
      <xdr:row>3</xdr:row>
      <xdr:rowOff>257175</xdr:rowOff>
    </xdr:to>
    <xdr:pic>
      <xdr:nvPicPr>
        <xdr:cNvPr id="1" name="Picture 1" descr="logo completo B-N"/>
        <xdr:cNvPicPr preferRelativeResize="1">
          <a:picLocks noChangeAspect="1"/>
        </xdr:cNvPicPr>
      </xdr:nvPicPr>
      <xdr:blipFill>
        <a:blip r:embed="rId1"/>
        <a:srcRect r="3782" b="19349"/>
        <a:stretch>
          <a:fillRect/>
        </a:stretch>
      </xdr:blipFill>
      <xdr:spPr>
        <a:xfrm>
          <a:off x="4752975" y="142875"/>
          <a:ext cx="43434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7"/>
  <sheetViews>
    <sheetView tabSelected="1" zoomScalePageLayoutView="0" workbookViewId="0" topLeftCell="A1">
      <selection activeCell="F3" sqref="F3"/>
    </sheetView>
  </sheetViews>
  <sheetFormatPr defaultColWidth="9.140625" defaultRowHeight="25.5" customHeight="1"/>
  <cols>
    <col min="1" max="2" width="6.421875" style="17" customWidth="1"/>
    <col min="3" max="3" width="9.140625" style="14" customWidth="1"/>
    <col min="4" max="4" width="15.8515625" style="17" customWidth="1"/>
    <col min="5" max="5" width="16.140625" style="14" customWidth="1"/>
    <col min="6" max="6" width="15.8515625" style="14" customWidth="1"/>
    <col min="7" max="7" width="14.421875" style="14" customWidth="1"/>
    <col min="8" max="10" width="15.00390625" style="14" customWidth="1"/>
    <col min="11" max="11" width="16.7109375" style="14" customWidth="1"/>
    <col min="12" max="12" width="24.00390625" style="17" customWidth="1"/>
    <col min="13" max="13" width="23.57421875" style="14" customWidth="1"/>
    <col min="14" max="14" width="25.7109375" style="14" customWidth="1"/>
    <col min="15" max="15" width="18.8515625" style="14" customWidth="1"/>
    <col min="16" max="16" width="17.421875" style="14" customWidth="1"/>
    <col min="17" max="17" width="18.8515625" style="14" customWidth="1"/>
    <col min="18" max="18" width="18.00390625" style="14" customWidth="1"/>
    <col min="19" max="16384" width="9.140625" style="14" customWidth="1"/>
  </cols>
  <sheetData>
    <row r="1" spans="1:35" ht="25.5" customHeight="1">
      <c r="A1" s="5"/>
      <c r="B1" s="5"/>
      <c r="C1" s="1"/>
      <c r="D1" s="37"/>
      <c r="E1" s="1"/>
      <c r="F1" s="1"/>
      <c r="G1" s="1"/>
      <c r="H1" s="1"/>
      <c r="I1" s="1"/>
      <c r="J1" s="1"/>
      <c r="K1" s="1"/>
      <c r="L1" s="44"/>
      <c r="M1" s="2"/>
      <c r="N1" s="2"/>
      <c r="O1" s="3"/>
      <c r="P1" s="4"/>
      <c r="Q1" s="4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3" spans="8:12" ht="25.5" customHeight="1">
      <c r="H3" s="58"/>
      <c r="I3" s="58"/>
      <c r="J3" s="58"/>
      <c r="K3" s="58"/>
      <c r="L3" s="58"/>
    </row>
    <row r="4" spans="7:13" ht="25.5" customHeight="1">
      <c r="G4" s="49"/>
      <c r="H4" s="49"/>
      <c r="I4" s="49"/>
      <c r="J4" s="49"/>
      <c r="K4" s="49"/>
      <c r="L4" s="49"/>
      <c r="M4" s="33"/>
    </row>
    <row r="5" ht="25.5" customHeight="1" thickBot="1">
      <c r="P5" s="20"/>
    </row>
    <row r="6" spans="1:35" ht="25.5" customHeight="1">
      <c r="A6" s="59" t="s">
        <v>272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1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25.5" customHeight="1" thickBot="1">
      <c r="A7" s="55" t="s">
        <v>263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7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25.5" customHeight="1">
      <c r="A8" s="5"/>
      <c r="B8" s="5"/>
      <c r="C8" s="1"/>
      <c r="D8" s="37"/>
      <c r="E8" s="1"/>
      <c r="F8" s="1"/>
      <c r="G8" s="1"/>
      <c r="H8" s="1"/>
      <c r="I8" s="1"/>
      <c r="J8" s="1"/>
      <c r="K8" s="1"/>
      <c r="L8" s="44"/>
      <c r="M8" s="2"/>
      <c r="N8" s="2"/>
      <c r="O8" s="4">
        <v>19367</v>
      </c>
      <c r="P8" s="4">
        <v>806</v>
      </c>
      <c r="Q8" s="4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40.5" customHeight="1">
      <c r="A9" s="13" t="s">
        <v>7</v>
      </c>
      <c r="B9" s="13"/>
      <c r="C9" s="6" t="s">
        <v>249</v>
      </c>
      <c r="D9" s="38" t="s">
        <v>8</v>
      </c>
      <c r="E9" s="6" t="s">
        <v>9</v>
      </c>
      <c r="F9" s="6" t="s">
        <v>10</v>
      </c>
      <c r="G9" s="6" t="s">
        <v>11</v>
      </c>
      <c r="H9" s="6" t="s">
        <v>265</v>
      </c>
      <c r="I9" s="6" t="s">
        <v>266</v>
      </c>
      <c r="J9" s="6" t="s">
        <v>267</v>
      </c>
      <c r="K9" s="6" t="s">
        <v>258</v>
      </c>
      <c r="L9" s="13" t="s">
        <v>261</v>
      </c>
      <c r="M9" s="6" t="s">
        <v>256</v>
      </c>
      <c r="N9" s="6" t="s">
        <v>257</v>
      </c>
      <c r="O9" s="7" t="s">
        <v>33</v>
      </c>
      <c r="P9" s="7" t="s">
        <v>34</v>
      </c>
      <c r="Q9" s="18" t="s">
        <v>250</v>
      </c>
      <c r="R9" s="2" t="s">
        <v>191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25.5" customHeight="1">
      <c r="A10" s="11">
        <v>1</v>
      </c>
      <c r="B10" s="11">
        <v>1</v>
      </c>
      <c r="C10" s="8" t="s">
        <v>13</v>
      </c>
      <c r="D10" s="39" t="s">
        <v>12</v>
      </c>
      <c r="E10" s="10" t="s">
        <v>192</v>
      </c>
      <c r="F10" s="10" t="s">
        <v>215</v>
      </c>
      <c r="G10" s="8" t="s">
        <v>0</v>
      </c>
      <c r="H10" s="36">
        <v>3</v>
      </c>
      <c r="I10" s="36">
        <v>0</v>
      </c>
      <c r="J10" s="36">
        <f>H10+I10</f>
        <v>3</v>
      </c>
      <c r="K10" s="36">
        <v>36</v>
      </c>
      <c r="L10" s="45">
        <v>36</v>
      </c>
      <c r="M10" s="35">
        <v>5</v>
      </c>
      <c r="N10" s="6">
        <v>5</v>
      </c>
      <c r="O10" s="7">
        <f>N10*$O$8</f>
        <v>96835</v>
      </c>
      <c r="P10" s="7">
        <f>L10*$P$8</f>
        <v>29016</v>
      </c>
      <c r="Q10" s="7">
        <f>O10+P10</f>
        <v>125851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25.5" customHeight="1">
      <c r="A11" s="11">
        <v>2</v>
      </c>
      <c r="B11" s="11">
        <v>2</v>
      </c>
      <c r="C11" s="8" t="s">
        <v>13</v>
      </c>
      <c r="D11" s="39" t="s">
        <v>14</v>
      </c>
      <c r="E11" s="10" t="s">
        <v>193</v>
      </c>
      <c r="F11" s="10" t="s">
        <v>216</v>
      </c>
      <c r="G11" s="8" t="s">
        <v>0</v>
      </c>
      <c r="H11" s="36">
        <v>0</v>
      </c>
      <c r="I11" s="36">
        <v>1</v>
      </c>
      <c r="J11" s="36">
        <f aca="true" t="shared" si="0" ref="J11:J28">H11+I11</f>
        <v>1</v>
      </c>
      <c r="K11" s="36">
        <v>12</v>
      </c>
      <c r="L11" s="13">
        <v>0</v>
      </c>
      <c r="M11" s="6">
        <v>5</v>
      </c>
      <c r="N11" s="6">
        <v>5</v>
      </c>
      <c r="O11" s="7">
        <f aca="true" t="shared" si="1" ref="O11:O79">N11*$O$8</f>
        <v>96835</v>
      </c>
      <c r="P11" s="7">
        <f aca="true" t="shared" si="2" ref="P11:P79">L11*$P$8</f>
        <v>0</v>
      </c>
      <c r="Q11" s="7">
        <f aca="true" t="shared" si="3" ref="Q11:Q79">O11+P11</f>
        <v>96835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25.5" customHeight="1">
      <c r="A12" s="11">
        <v>3</v>
      </c>
      <c r="B12" s="11">
        <v>3</v>
      </c>
      <c r="C12" s="8" t="s">
        <v>13</v>
      </c>
      <c r="D12" s="39" t="s">
        <v>15</v>
      </c>
      <c r="E12" s="10" t="s">
        <v>194</v>
      </c>
      <c r="F12" s="10" t="s">
        <v>217</v>
      </c>
      <c r="G12" s="8" t="s">
        <v>0</v>
      </c>
      <c r="H12" s="8">
        <v>3</v>
      </c>
      <c r="I12" s="8">
        <v>0</v>
      </c>
      <c r="J12" s="36">
        <f t="shared" si="0"/>
        <v>3</v>
      </c>
      <c r="K12" s="8">
        <v>26</v>
      </c>
      <c r="L12" s="13">
        <v>24</v>
      </c>
      <c r="M12" s="6">
        <v>5</v>
      </c>
      <c r="N12" s="6">
        <v>5</v>
      </c>
      <c r="O12" s="7">
        <f t="shared" si="1"/>
        <v>96835</v>
      </c>
      <c r="P12" s="7">
        <f t="shared" si="2"/>
        <v>19344</v>
      </c>
      <c r="Q12" s="7">
        <f t="shared" si="3"/>
        <v>116179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25.5" customHeight="1">
      <c r="A13" s="11">
        <v>4</v>
      </c>
      <c r="B13" s="11">
        <v>4</v>
      </c>
      <c r="C13" s="8" t="s">
        <v>13</v>
      </c>
      <c r="D13" s="39" t="s">
        <v>16</v>
      </c>
      <c r="E13" s="10" t="s">
        <v>195</v>
      </c>
      <c r="F13" s="10" t="s">
        <v>218</v>
      </c>
      <c r="G13" s="8" t="s">
        <v>0</v>
      </c>
      <c r="H13" s="8">
        <v>1</v>
      </c>
      <c r="I13" s="8">
        <v>0</v>
      </c>
      <c r="J13" s="36">
        <f t="shared" si="0"/>
        <v>1</v>
      </c>
      <c r="K13" s="8">
        <v>12</v>
      </c>
      <c r="L13" s="13">
        <v>12</v>
      </c>
      <c r="M13" s="6">
        <v>5</v>
      </c>
      <c r="N13" s="6">
        <v>5</v>
      </c>
      <c r="O13" s="7">
        <f t="shared" si="1"/>
        <v>96835</v>
      </c>
      <c r="P13" s="7">
        <f t="shared" si="2"/>
        <v>9672</v>
      </c>
      <c r="Q13" s="7">
        <f t="shared" si="3"/>
        <v>106507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25.5" customHeight="1">
      <c r="A14" s="11">
        <v>5</v>
      </c>
      <c r="B14" s="11">
        <v>5</v>
      </c>
      <c r="C14" s="8" t="s">
        <v>13</v>
      </c>
      <c r="D14" s="39" t="s">
        <v>17</v>
      </c>
      <c r="E14" s="10" t="s">
        <v>196</v>
      </c>
      <c r="F14" s="10" t="s">
        <v>219</v>
      </c>
      <c r="G14" s="8" t="s">
        <v>0</v>
      </c>
      <c r="H14" s="8">
        <v>7</v>
      </c>
      <c r="I14" s="8">
        <v>0</v>
      </c>
      <c r="J14" s="36">
        <f t="shared" si="0"/>
        <v>7</v>
      </c>
      <c r="K14" s="8">
        <v>68</v>
      </c>
      <c r="L14" s="13">
        <v>68</v>
      </c>
      <c r="M14" s="6">
        <v>9</v>
      </c>
      <c r="N14" s="35">
        <v>8</v>
      </c>
      <c r="O14" s="7">
        <f t="shared" si="1"/>
        <v>154936</v>
      </c>
      <c r="P14" s="7">
        <f t="shared" si="2"/>
        <v>54808</v>
      </c>
      <c r="Q14" s="7">
        <f t="shared" si="3"/>
        <v>209744</v>
      </c>
      <c r="R14" s="2"/>
      <c r="S14" s="2"/>
      <c r="T14" s="2"/>
      <c r="U14" s="2"/>
      <c r="V14" s="2"/>
      <c r="W14" s="1"/>
      <c r="X14" s="2"/>
      <c r="Y14" s="2"/>
      <c r="Z14" s="1"/>
      <c r="AA14" s="2"/>
      <c r="AB14" s="2"/>
      <c r="AC14" s="1"/>
      <c r="AD14" s="2"/>
      <c r="AE14" s="2"/>
      <c r="AF14" s="1"/>
      <c r="AG14" s="2"/>
      <c r="AH14" s="2"/>
      <c r="AI14" s="1"/>
    </row>
    <row r="15" spans="1:35" ht="25.5" customHeight="1">
      <c r="A15" s="11">
        <v>6</v>
      </c>
      <c r="B15" s="11">
        <v>6</v>
      </c>
      <c r="C15" s="8" t="s">
        <v>13</v>
      </c>
      <c r="D15" s="39" t="s">
        <v>18</v>
      </c>
      <c r="E15" s="10" t="s">
        <v>197</v>
      </c>
      <c r="F15" s="10" t="s">
        <v>220</v>
      </c>
      <c r="G15" s="8" t="s">
        <v>0</v>
      </c>
      <c r="H15" s="8">
        <v>0</v>
      </c>
      <c r="I15" s="8">
        <v>0</v>
      </c>
      <c r="J15" s="36">
        <f t="shared" si="0"/>
        <v>0</v>
      </c>
      <c r="K15" s="8">
        <v>0</v>
      </c>
      <c r="L15" s="13">
        <v>0</v>
      </c>
      <c r="M15" s="6">
        <v>5</v>
      </c>
      <c r="N15" s="6">
        <v>4</v>
      </c>
      <c r="O15" s="7">
        <f t="shared" si="1"/>
        <v>77468</v>
      </c>
      <c r="P15" s="7">
        <f t="shared" si="2"/>
        <v>0</v>
      </c>
      <c r="Q15" s="7">
        <f t="shared" si="3"/>
        <v>77468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25.5" customHeight="1">
      <c r="A16" s="11">
        <v>7</v>
      </c>
      <c r="B16" s="11">
        <v>7</v>
      </c>
      <c r="C16" s="8" t="s">
        <v>13</v>
      </c>
      <c r="D16" s="39" t="s">
        <v>19</v>
      </c>
      <c r="E16" s="10" t="s">
        <v>198</v>
      </c>
      <c r="F16" s="10" t="s">
        <v>221</v>
      </c>
      <c r="G16" s="8" t="s">
        <v>0</v>
      </c>
      <c r="H16" s="8">
        <v>0</v>
      </c>
      <c r="I16" s="8">
        <v>0</v>
      </c>
      <c r="J16" s="36">
        <f t="shared" si="0"/>
        <v>0</v>
      </c>
      <c r="K16" s="8">
        <v>0</v>
      </c>
      <c r="L16" s="13">
        <v>0</v>
      </c>
      <c r="M16" s="6">
        <v>5</v>
      </c>
      <c r="N16" s="6">
        <v>5</v>
      </c>
      <c r="O16" s="7">
        <f t="shared" si="1"/>
        <v>96835</v>
      </c>
      <c r="P16" s="7">
        <f t="shared" si="2"/>
        <v>0</v>
      </c>
      <c r="Q16" s="7">
        <f t="shared" si="3"/>
        <v>96835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25.5" customHeight="1">
      <c r="A17" s="11">
        <v>8</v>
      </c>
      <c r="B17" s="11">
        <v>8</v>
      </c>
      <c r="C17" s="8" t="s">
        <v>13</v>
      </c>
      <c r="D17" s="39" t="s">
        <v>20</v>
      </c>
      <c r="E17" s="10" t="s">
        <v>199</v>
      </c>
      <c r="F17" s="10" t="s">
        <v>222</v>
      </c>
      <c r="G17" s="8" t="s">
        <v>241</v>
      </c>
      <c r="H17" s="8">
        <v>5</v>
      </c>
      <c r="I17" s="8">
        <v>0</v>
      </c>
      <c r="J17" s="36">
        <f t="shared" si="0"/>
        <v>5</v>
      </c>
      <c r="K17" s="8">
        <v>56</v>
      </c>
      <c r="L17" s="13">
        <v>56</v>
      </c>
      <c r="M17" s="6">
        <v>8</v>
      </c>
      <c r="N17" s="35">
        <v>7</v>
      </c>
      <c r="O17" s="7">
        <f t="shared" si="1"/>
        <v>135569</v>
      </c>
      <c r="P17" s="7">
        <f t="shared" si="2"/>
        <v>45136</v>
      </c>
      <c r="Q17" s="7">
        <f t="shared" si="3"/>
        <v>180705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25.5" customHeight="1">
      <c r="A18" s="11">
        <v>9</v>
      </c>
      <c r="B18" s="11">
        <v>9</v>
      </c>
      <c r="C18" s="8" t="s">
        <v>13</v>
      </c>
      <c r="D18" s="39" t="s">
        <v>21</v>
      </c>
      <c r="E18" s="10" t="s">
        <v>200</v>
      </c>
      <c r="F18" s="10" t="s">
        <v>223</v>
      </c>
      <c r="G18" s="8" t="s">
        <v>22</v>
      </c>
      <c r="H18" s="8">
        <v>1</v>
      </c>
      <c r="I18" s="8">
        <v>1</v>
      </c>
      <c r="J18" s="36">
        <f t="shared" si="0"/>
        <v>2</v>
      </c>
      <c r="K18" s="8">
        <v>18</v>
      </c>
      <c r="L18" s="13">
        <v>12</v>
      </c>
      <c r="M18" s="6">
        <v>11</v>
      </c>
      <c r="N18" s="6">
        <v>11</v>
      </c>
      <c r="O18" s="7">
        <f t="shared" si="1"/>
        <v>213037</v>
      </c>
      <c r="P18" s="7">
        <f t="shared" si="2"/>
        <v>9672</v>
      </c>
      <c r="Q18" s="7">
        <f t="shared" si="3"/>
        <v>222709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27" ht="25.5" customHeight="1">
      <c r="A19" s="11">
        <v>10</v>
      </c>
      <c r="B19" s="11">
        <v>10</v>
      </c>
      <c r="C19" s="8" t="s">
        <v>13</v>
      </c>
      <c r="D19" s="39" t="s">
        <v>23</v>
      </c>
      <c r="E19" s="10" t="s">
        <v>201</v>
      </c>
      <c r="F19" s="10" t="s">
        <v>224</v>
      </c>
      <c r="G19" s="8" t="s">
        <v>242</v>
      </c>
      <c r="H19" s="36">
        <v>7</v>
      </c>
      <c r="I19" s="36">
        <v>2</v>
      </c>
      <c r="J19" s="36">
        <f t="shared" si="0"/>
        <v>9</v>
      </c>
      <c r="K19" s="36">
        <v>96</v>
      </c>
      <c r="L19" s="13">
        <v>72</v>
      </c>
      <c r="M19" s="6">
        <v>9</v>
      </c>
      <c r="N19" s="35">
        <v>8</v>
      </c>
      <c r="O19" s="7">
        <f t="shared" si="1"/>
        <v>154936</v>
      </c>
      <c r="P19" s="7">
        <f t="shared" si="2"/>
        <v>58032</v>
      </c>
      <c r="Q19" s="7">
        <f t="shared" si="3"/>
        <v>212968</v>
      </c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25.5" customHeight="1">
      <c r="A20" s="11">
        <v>11</v>
      </c>
      <c r="B20" s="11">
        <v>11</v>
      </c>
      <c r="C20" s="8" t="s">
        <v>13</v>
      </c>
      <c r="D20" s="39" t="s">
        <v>24</v>
      </c>
      <c r="E20" s="10" t="s">
        <v>202</v>
      </c>
      <c r="F20" s="10" t="s">
        <v>216</v>
      </c>
      <c r="G20" s="8" t="s">
        <v>243</v>
      </c>
      <c r="H20" s="8">
        <v>0</v>
      </c>
      <c r="I20" s="8">
        <v>0</v>
      </c>
      <c r="J20" s="36">
        <f t="shared" si="0"/>
        <v>0</v>
      </c>
      <c r="K20" s="8">
        <v>0</v>
      </c>
      <c r="L20" s="13">
        <v>0</v>
      </c>
      <c r="M20" s="6">
        <v>5</v>
      </c>
      <c r="N20" s="6">
        <v>5</v>
      </c>
      <c r="O20" s="7">
        <f t="shared" si="1"/>
        <v>96835</v>
      </c>
      <c r="P20" s="7">
        <f t="shared" si="2"/>
        <v>0</v>
      </c>
      <c r="Q20" s="7">
        <f t="shared" si="3"/>
        <v>96835</v>
      </c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25.5" customHeight="1">
      <c r="A21" s="11">
        <v>12</v>
      </c>
      <c r="B21" s="11">
        <v>12</v>
      </c>
      <c r="C21" s="8" t="s">
        <v>13</v>
      </c>
      <c r="D21" s="39" t="s">
        <v>25</v>
      </c>
      <c r="E21" s="10" t="s">
        <v>203</v>
      </c>
      <c r="F21" s="10" t="s">
        <v>225</v>
      </c>
      <c r="G21" s="8" t="s">
        <v>0</v>
      </c>
      <c r="H21" s="8">
        <v>0</v>
      </c>
      <c r="I21" s="8">
        <v>0</v>
      </c>
      <c r="J21" s="36">
        <f t="shared" si="0"/>
        <v>0</v>
      </c>
      <c r="K21" s="8">
        <v>0</v>
      </c>
      <c r="L21" s="13">
        <v>0</v>
      </c>
      <c r="M21" s="6">
        <v>5</v>
      </c>
      <c r="N21" s="6">
        <v>5</v>
      </c>
      <c r="O21" s="7">
        <f t="shared" si="1"/>
        <v>96835</v>
      </c>
      <c r="P21" s="7">
        <f t="shared" si="2"/>
        <v>0</v>
      </c>
      <c r="Q21" s="7">
        <f t="shared" si="3"/>
        <v>96835</v>
      </c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25.5" customHeight="1">
      <c r="A22" s="11">
        <v>13</v>
      </c>
      <c r="B22" s="11">
        <v>13</v>
      </c>
      <c r="C22" s="8" t="s">
        <v>13</v>
      </c>
      <c r="D22" s="39" t="s">
        <v>26</v>
      </c>
      <c r="E22" s="10" t="s">
        <v>131</v>
      </c>
      <c r="F22" s="10" t="s">
        <v>226</v>
      </c>
      <c r="G22" s="8" t="s">
        <v>0</v>
      </c>
      <c r="H22" s="8">
        <v>2</v>
      </c>
      <c r="I22" s="8">
        <v>0</v>
      </c>
      <c r="J22" s="36">
        <f t="shared" si="0"/>
        <v>2</v>
      </c>
      <c r="K22" s="8">
        <v>18</v>
      </c>
      <c r="L22" s="13">
        <v>18</v>
      </c>
      <c r="M22" s="6">
        <v>10</v>
      </c>
      <c r="N22" s="6">
        <v>10</v>
      </c>
      <c r="O22" s="7">
        <f t="shared" si="1"/>
        <v>193670</v>
      </c>
      <c r="P22" s="7">
        <f t="shared" si="2"/>
        <v>14508</v>
      </c>
      <c r="Q22" s="7">
        <f t="shared" si="3"/>
        <v>208178</v>
      </c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25.5" customHeight="1">
      <c r="A23" s="11">
        <v>14</v>
      </c>
      <c r="B23" s="11">
        <v>14</v>
      </c>
      <c r="C23" s="8" t="s">
        <v>13</v>
      </c>
      <c r="D23" s="39" t="s">
        <v>27</v>
      </c>
      <c r="E23" s="10" t="s">
        <v>77</v>
      </c>
      <c r="F23" s="10" t="s">
        <v>227</v>
      </c>
      <c r="G23" s="8" t="s">
        <v>0</v>
      </c>
      <c r="H23" s="8">
        <v>5</v>
      </c>
      <c r="I23" s="8">
        <v>0</v>
      </c>
      <c r="J23" s="36">
        <f t="shared" si="0"/>
        <v>5</v>
      </c>
      <c r="K23" s="8">
        <v>48</v>
      </c>
      <c r="L23" s="13">
        <v>48</v>
      </c>
      <c r="M23" s="6">
        <v>10</v>
      </c>
      <c r="N23" s="6">
        <v>10</v>
      </c>
      <c r="O23" s="7">
        <f t="shared" si="1"/>
        <v>193670</v>
      </c>
      <c r="P23" s="7">
        <f t="shared" si="2"/>
        <v>38688</v>
      </c>
      <c r="Q23" s="7">
        <f t="shared" si="3"/>
        <v>232358</v>
      </c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25.5" customHeight="1">
      <c r="A24" s="11">
        <v>15</v>
      </c>
      <c r="B24" s="11">
        <v>15</v>
      </c>
      <c r="C24" s="8" t="s">
        <v>13</v>
      </c>
      <c r="D24" s="39" t="s">
        <v>28</v>
      </c>
      <c r="E24" s="10" t="s">
        <v>204</v>
      </c>
      <c r="F24" s="10" t="s">
        <v>228</v>
      </c>
      <c r="G24" s="8" t="s">
        <v>0</v>
      </c>
      <c r="H24" s="8">
        <v>2</v>
      </c>
      <c r="I24" s="8">
        <v>0</v>
      </c>
      <c r="J24" s="36">
        <f t="shared" si="0"/>
        <v>2</v>
      </c>
      <c r="K24" s="8">
        <v>24</v>
      </c>
      <c r="L24" s="13">
        <v>24</v>
      </c>
      <c r="M24" s="6">
        <v>5</v>
      </c>
      <c r="N24" s="6">
        <v>5</v>
      </c>
      <c r="O24" s="7">
        <f t="shared" si="1"/>
        <v>96835</v>
      </c>
      <c r="P24" s="7">
        <f t="shared" si="2"/>
        <v>19344</v>
      </c>
      <c r="Q24" s="7">
        <f t="shared" si="3"/>
        <v>116179</v>
      </c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25.5" customHeight="1">
      <c r="A25" s="11">
        <v>16</v>
      </c>
      <c r="B25" s="11">
        <v>16</v>
      </c>
      <c r="C25" s="8" t="s">
        <v>13</v>
      </c>
      <c r="D25" s="39" t="s">
        <v>29</v>
      </c>
      <c r="E25" s="10" t="s">
        <v>205</v>
      </c>
      <c r="F25" s="10" t="s">
        <v>229</v>
      </c>
      <c r="G25" s="8" t="s">
        <v>0</v>
      </c>
      <c r="H25" s="36">
        <v>10</v>
      </c>
      <c r="I25" s="36">
        <v>1</v>
      </c>
      <c r="J25" s="36">
        <f t="shared" si="0"/>
        <v>11</v>
      </c>
      <c r="K25" s="36">
        <v>112</v>
      </c>
      <c r="L25" s="13">
        <v>100</v>
      </c>
      <c r="M25" s="6">
        <v>15</v>
      </c>
      <c r="N25" s="6">
        <v>15</v>
      </c>
      <c r="O25" s="7">
        <f t="shared" si="1"/>
        <v>290505</v>
      </c>
      <c r="P25" s="7">
        <f t="shared" si="2"/>
        <v>80600</v>
      </c>
      <c r="Q25" s="7">
        <f t="shared" si="3"/>
        <v>371105</v>
      </c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25.5" customHeight="1">
      <c r="A26" s="11">
        <v>17</v>
      </c>
      <c r="B26" s="11">
        <v>17</v>
      </c>
      <c r="C26" s="8" t="s">
        <v>13</v>
      </c>
      <c r="D26" s="39" t="s">
        <v>30</v>
      </c>
      <c r="E26" s="10" t="s">
        <v>131</v>
      </c>
      <c r="F26" s="10" t="s">
        <v>230</v>
      </c>
      <c r="G26" s="8" t="s">
        <v>0</v>
      </c>
      <c r="H26" s="36">
        <v>2</v>
      </c>
      <c r="I26" s="36">
        <v>1</v>
      </c>
      <c r="J26" s="36">
        <f t="shared" si="0"/>
        <v>3</v>
      </c>
      <c r="K26" s="36">
        <v>36</v>
      </c>
      <c r="L26" s="13">
        <v>24</v>
      </c>
      <c r="M26" s="6">
        <v>5</v>
      </c>
      <c r="N26" s="6">
        <v>5</v>
      </c>
      <c r="O26" s="7">
        <f t="shared" si="1"/>
        <v>96835</v>
      </c>
      <c r="P26" s="7">
        <f t="shared" si="2"/>
        <v>19344</v>
      </c>
      <c r="Q26" s="7">
        <f t="shared" si="3"/>
        <v>116179</v>
      </c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25.5" customHeight="1">
      <c r="A27" s="11">
        <v>18</v>
      </c>
      <c r="B27" s="11">
        <v>18</v>
      </c>
      <c r="C27" s="8" t="s">
        <v>13</v>
      </c>
      <c r="D27" s="39" t="s">
        <v>31</v>
      </c>
      <c r="E27" s="10" t="s">
        <v>206</v>
      </c>
      <c r="F27" s="10" t="s">
        <v>231</v>
      </c>
      <c r="G27" s="8" t="s">
        <v>0</v>
      </c>
      <c r="H27" s="8">
        <v>1</v>
      </c>
      <c r="I27" s="8">
        <v>0</v>
      </c>
      <c r="J27" s="36">
        <f t="shared" si="0"/>
        <v>1</v>
      </c>
      <c r="K27" s="8">
        <v>12</v>
      </c>
      <c r="L27" s="13">
        <v>12</v>
      </c>
      <c r="M27" s="6">
        <v>6</v>
      </c>
      <c r="N27" s="6">
        <v>6</v>
      </c>
      <c r="O27" s="7">
        <f t="shared" si="1"/>
        <v>116202</v>
      </c>
      <c r="P27" s="7">
        <f t="shared" si="2"/>
        <v>9672</v>
      </c>
      <c r="Q27" s="7">
        <f t="shared" si="3"/>
        <v>125874</v>
      </c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25.5" customHeight="1">
      <c r="A28" s="11">
        <v>19</v>
      </c>
      <c r="B28" s="11">
        <v>19</v>
      </c>
      <c r="C28" s="11" t="s">
        <v>13</v>
      </c>
      <c r="D28" s="39" t="s">
        <v>32</v>
      </c>
      <c r="E28" s="10" t="s">
        <v>207</v>
      </c>
      <c r="F28" s="10" t="s">
        <v>232</v>
      </c>
      <c r="G28" s="11" t="s">
        <v>0</v>
      </c>
      <c r="H28" s="36">
        <v>1</v>
      </c>
      <c r="I28" s="36">
        <v>0</v>
      </c>
      <c r="J28" s="36">
        <f t="shared" si="0"/>
        <v>1</v>
      </c>
      <c r="K28" s="36">
        <v>12</v>
      </c>
      <c r="L28" s="45">
        <v>12</v>
      </c>
      <c r="M28" s="13">
        <v>10</v>
      </c>
      <c r="N28" s="13">
        <v>10</v>
      </c>
      <c r="O28" s="7">
        <f t="shared" si="1"/>
        <v>193670</v>
      </c>
      <c r="P28" s="7">
        <f t="shared" si="2"/>
        <v>9672</v>
      </c>
      <c r="Q28" s="7">
        <f t="shared" si="3"/>
        <v>203342</v>
      </c>
      <c r="R28" s="24"/>
      <c r="S28" s="5"/>
      <c r="T28" s="5"/>
      <c r="U28" s="5"/>
      <c r="V28" s="5"/>
      <c r="W28" s="5"/>
      <c r="X28" s="5"/>
      <c r="Y28" s="5"/>
      <c r="Z28" s="5"/>
      <c r="AA28" s="5"/>
    </row>
    <row r="29" spans="1:27" ht="25.5" customHeight="1">
      <c r="A29" s="11"/>
      <c r="B29" s="11"/>
      <c r="C29" s="11"/>
      <c r="D29" s="12"/>
      <c r="E29" s="10"/>
      <c r="F29" s="10"/>
      <c r="G29" s="11"/>
      <c r="H29" s="34">
        <f aca="true" t="shared" si="4" ref="H29:N29">SUM(H10:H28)</f>
        <v>50</v>
      </c>
      <c r="I29" s="34">
        <f>SUM(I10:I28)</f>
        <v>6</v>
      </c>
      <c r="J29" s="34">
        <f t="shared" si="4"/>
        <v>56</v>
      </c>
      <c r="K29" s="34">
        <f t="shared" si="4"/>
        <v>586</v>
      </c>
      <c r="L29" s="50">
        <f t="shared" si="4"/>
        <v>518</v>
      </c>
      <c r="M29" s="34">
        <f t="shared" si="4"/>
        <v>138</v>
      </c>
      <c r="N29" s="34">
        <f t="shared" si="4"/>
        <v>134</v>
      </c>
      <c r="O29" s="7"/>
      <c r="P29" s="7"/>
      <c r="Q29" s="7"/>
      <c r="R29" s="18">
        <f>SUM(Q10:Q28)</f>
        <v>3012686</v>
      </c>
      <c r="S29" s="5"/>
      <c r="T29" s="5"/>
      <c r="U29" s="5"/>
      <c r="V29" s="5"/>
      <c r="W29" s="5"/>
      <c r="X29" s="5"/>
      <c r="Y29" s="5"/>
      <c r="Z29" s="5"/>
      <c r="AA29" s="5"/>
    </row>
    <row r="30" spans="1:27" ht="25.5" customHeight="1">
      <c r="A30" s="11">
        <v>20</v>
      </c>
      <c r="B30" s="11">
        <v>1</v>
      </c>
      <c r="C30" s="8" t="s">
        <v>39</v>
      </c>
      <c r="D30" s="39" t="s">
        <v>38</v>
      </c>
      <c r="E30" s="10" t="s">
        <v>208</v>
      </c>
      <c r="F30" s="10" t="s">
        <v>233</v>
      </c>
      <c r="G30" s="8" t="s">
        <v>1</v>
      </c>
      <c r="H30" s="8">
        <v>0</v>
      </c>
      <c r="I30" s="8">
        <v>0</v>
      </c>
      <c r="J30" s="8">
        <v>0</v>
      </c>
      <c r="K30" s="8">
        <v>0</v>
      </c>
      <c r="L30" s="13">
        <v>0</v>
      </c>
      <c r="M30" s="6">
        <v>5</v>
      </c>
      <c r="N30" s="6">
        <v>5</v>
      </c>
      <c r="O30" s="7">
        <f t="shared" si="1"/>
        <v>96835</v>
      </c>
      <c r="P30" s="7">
        <f t="shared" si="2"/>
        <v>0</v>
      </c>
      <c r="Q30" s="7">
        <f t="shared" si="3"/>
        <v>96835</v>
      </c>
      <c r="R30" s="4"/>
      <c r="S30" s="1"/>
      <c r="T30" s="1"/>
      <c r="U30" s="1"/>
      <c r="V30" s="1"/>
      <c r="W30" s="1"/>
      <c r="X30" s="1"/>
      <c r="Y30" s="1"/>
      <c r="Z30" s="1"/>
      <c r="AA30" s="1"/>
    </row>
    <row r="31" spans="1:27" ht="25.5" customHeight="1">
      <c r="A31" s="11">
        <v>21</v>
      </c>
      <c r="B31" s="11">
        <v>2</v>
      </c>
      <c r="C31" s="8" t="s">
        <v>39</v>
      </c>
      <c r="D31" s="39" t="s">
        <v>37</v>
      </c>
      <c r="E31" s="10" t="s">
        <v>209</v>
      </c>
      <c r="F31" s="10" t="s">
        <v>234</v>
      </c>
      <c r="G31" s="8" t="s">
        <v>1</v>
      </c>
      <c r="H31" s="8">
        <v>0</v>
      </c>
      <c r="I31" s="8">
        <v>0</v>
      </c>
      <c r="J31" s="8">
        <v>0</v>
      </c>
      <c r="K31" s="8">
        <v>0</v>
      </c>
      <c r="L31" s="13">
        <v>0</v>
      </c>
      <c r="M31" s="6">
        <v>5</v>
      </c>
      <c r="N31" s="6">
        <v>5</v>
      </c>
      <c r="O31" s="7">
        <f t="shared" si="1"/>
        <v>96835</v>
      </c>
      <c r="P31" s="7">
        <f t="shared" si="2"/>
        <v>0</v>
      </c>
      <c r="Q31" s="7">
        <f t="shared" si="3"/>
        <v>96835</v>
      </c>
      <c r="R31" s="4"/>
      <c r="S31" s="1"/>
      <c r="T31" s="1"/>
      <c r="U31" s="1"/>
      <c r="V31" s="1"/>
      <c r="W31" s="1"/>
      <c r="X31" s="1"/>
      <c r="Y31" s="1"/>
      <c r="Z31" s="1"/>
      <c r="AA31" s="1"/>
    </row>
    <row r="32" spans="1:27" ht="25.5" customHeight="1">
      <c r="A32" s="11">
        <v>22</v>
      </c>
      <c r="B32" s="11">
        <v>3</v>
      </c>
      <c r="C32" s="11" t="s">
        <v>39</v>
      </c>
      <c r="D32" s="39" t="s">
        <v>36</v>
      </c>
      <c r="E32" s="10" t="s">
        <v>210</v>
      </c>
      <c r="F32" s="10" t="s">
        <v>235</v>
      </c>
      <c r="G32" s="11" t="s">
        <v>1</v>
      </c>
      <c r="H32" s="11">
        <v>1</v>
      </c>
      <c r="I32" s="11">
        <v>0</v>
      </c>
      <c r="J32" s="11">
        <v>0</v>
      </c>
      <c r="K32" s="11">
        <v>12</v>
      </c>
      <c r="L32" s="13">
        <v>12</v>
      </c>
      <c r="M32" s="13">
        <v>8</v>
      </c>
      <c r="N32" s="13">
        <v>8</v>
      </c>
      <c r="O32" s="7">
        <f t="shared" si="1"/>
        <v>154936</v>
      </c>
      <c r="P32" s="7">
        <f t="shared" si="2"/>
        <v>9672</v>
      </c>
      <c r="Q32" s="7">
        <f t="shared" si="3"/>
        <v>164608</v>
      </c>
      <c r="S32" s="5"/>
      <c r="T32" s="5"/>
      <c r="U32" s="5"/>
      <c r="V32" s="5"/>
      <c r="W32" s="5"/>
      <c r="X32" s="5"/>
      <c r="Y32" s="5"/>
      <c r="Z32" s="5"/>
      <c r="AA32" s="5"/>
    </row>
    <row r="33" spans="1:27" ht="25.5" customHeight="1">
      <c r="A33" s="11"/>
      <c r="B33" s="11"/>
      <c r="C33" s="11"/>
      <c r="D33" s="39"/>
      <c r="E33" s="10"/>
      <c r="F33" s="10"/>
      <c r="G33" s="11"/>
      <c r="H33" s="34">
        <f>SUM(H30:H32)</f>
        <v>1</v>
      </c>
      <c r="I33" s="34">
        <v>0</v>
      </c>
      <c r="J33" s="34">
        <v>1</v>
      </c>
      <c r="K33" s="34">
        <f>SUM(K30:K32)</f>
        <v>12</v>
      </c>
      <c r="L33" s="50">
        <f>SUM(L30:L32)</f>
        <v>12</v>
      </c>
      <c r="M33" s="34">
        <f>SUM(M30:M32)</f>
        <v>18</v>
      </c>
      <c r="N33" s="34">
        <f>SUM(N30:N32)</f>
        <v>18</v>
      </c>
      <c r="O33" s="7"/>
      <c r="P33" s="7"/>
      <c r="Q33" s="7"/>
      <c r="R33" s="18">
        <f>Q32+Q31+Q30</f>
        <v>358278</v>
      </c>
      <c r="S33" s="5"/>
      <c r="T33" s="5"/>
      <c r="U33" s="5"/>
      <c r="V33" s="5"/>
      <c r="W33" s="5"/>
      <c r="X33" s="5"/>
      <c r="Y33" s="5"/>
      <c r="Z33" s="5"/>
      <c r="AA33" s="5"/>
    </row>
    <row r="34" spans="1:27" ht="25.5" customHeight="1">
      <c r="A34" s="11">
        <v>23</v>
      </c>
      <c r="B34" s="11">
        <v>1</v>
      </c>
      <c r="C34" s="8" t="s">
        <v>40</v>
      </c>
      <c r="D34" s="39" t="s">
        <v>41</v>
      </c>
      <c r="E34" s="10" t="s">
        <v>211</v>
      </c>
      <c r="F34" s="10" t="s">
        <v>236</v>
      </c>
      <c r="G34" s="8" t="s">
        <v>46</v>
      </c>
      <c r="H34" s="8">
        <v>0</v>
      </c>
      <c r="I34" s="8">
        <v>0</v>
      </c>
      <c r="J34" s="8">
        <v>0</v>
      </c>
      <c r="K34" s="8">
        <v>0</v>
      </c>
      <c r="L34" s="13">
        <v>0</v>
      </c>
      <c r="M34" s="6">
        <v>5</v>
      </c>
      <c r="N34" s="6">
        <v>5</v>
      </c>
      <c r="O34" s="7">
        <f t="shared" si="1"/>
        <v>96835</v>
      </c>
      <c r="P34" s="7">
        <f t="shared" si="2"/>
        <v>0</v>
      </c>
      <c r="Q34" s="7">
        <f t="shared" si="3"/>
        <v>96835</v>
      </c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18" ht="25.5" customHeight="1">
      <c r="A35" s="11">
        <v>24</v>
      </c>
      <c r="B35" s="11">
        <v>2</v>
      </c>
      <c r="C35" s="8" t="s">
        <v>40</v>
      </c>
      <c r="D35" s="39" t="s">
        <v>42</v>
      </c>
      <c r="E35" s="10" t="s">
        <v>143</v>
      </c>
      <c r="F35" s="10" t="s">
        <v>237</v>
      </c>
      <c r="G35" s="8" t="s">
        <v>46</v>
      </c>
      <c r="H35" s="8">
        <v>0</v>
      </c>
      <c r="I35" s="8">
        <v>0</v>
      </c>
      <c r="J35" s="8">
        <v>0</v>
      </c>
      <c r="K35" s="8">
        <v>0</v>
      </c>
      <c r="L35" s="13">
        <v>0</v>
      </c>
      <c r="M35" s="6">
        <v>7</v>
      </c>
      <c r="N35" s="6">
        <v>7</v>
      </c>
      <c r="O35" s="7">
        <f t="shared" si="1"/>
        <v>135569</v>
      </c>
      <c r="P35" s="7">
        <f t="shared" si="2"/>
        <v>0</v>
      </c>
      <c r="Q35" s="7">
        <f t="shared" si="3"/>
        <v>135569</v>
      </c>
      <c r="R35" s="1"/>
    </row>
    <row r="36" spans="1:18" ht="25.5" customHeight="1">
      <c r="A36" s="11">
        <v>25</v>
      </c>
      <c r="B36" s="11">
        <v>3</v>
      </c>
      <c r="C36" s="8" t="s">
        <v>40</v>
      </c>
      <c r="D36" s="39" t="s">
        <v>43</v>
      </c>
      <c r="E36" s="10" t="s">
        <v>212</v>
      </c>
      <c r="F36" s="10" t="s">
        <v>238</v>
      </c>
      <c r="G36" s="8" t="s">
        <v>46</v>
      </c>
      <c r="H36" s="8">
        <v>0</v>
      </c>
      <c r="I36" s="8">
        <v>0</v>
      </c>
      <c r="J36" s="8">
        <v>0</v>
      </c>
      <c r="K36" s="8">
        <v>0</v>
      </c>
      <c r="L36" s="13">
        <v>0</v>
      </c>
      <c r="M36" s="6">
        <v>5</v>
      </c>
      <c r="N36" s="6">
        <v>5</v>
      </c>
      <c r="O36" s="7">
        <f t="shared" si="1"/>
        <v>96835</v>
      </c>
      <c r="P36" s="7">
        <f t="shared" si="2"/>
        <v>0</v>
      </c>
      <c r="Q36" s="7">
        <f t="shared" si="3"/>
        <v>96835</v>
      </c>
      <c r="R36" s="1"/>
    </row>
    <row r="37" spans="1:18" ht="25.5" customHeight="1">
      <c r="A37" s="11">
        <v>26</v>
      </c>
      <c r="B37" s="11">
        <v>4</v>
      </c>
      <c r="C37" s="8" t="s">
        <v>40</v>
      </c>
      <c r="D37" s="40" t="s">
        <v>44</v>
      </c>
      <c r="E37" s="10" t="s">
        <v>213</v>
      </c>
      <c r="F37" s="10" t="s">
        <v>239</v>
      </c>
      <c r="G37" s="8" t="s">
        <v>46</v>
      </c>
      <c r="H37" s="8">
        <v>6</v>
      </c>
      <c r="I37" s="8">
        <v>0</v>
      </c>
      <c r="J37" s="8">
        <v>0</v>
      </c>
      <c r="K37" s="8">
        <v>120</v>
      </c>
      <c r="L37" s="13">
        <v>120</v>
      </c>
      <c r="M37" s="6">
        <v>13</v>
      </c>
      <c r="N37" s="35">
        <v>12</v>
      </c>
      <c r="O37" s="7">
        <f t="shared" si="1"/>
        <v>232404</v>
      </c>
      <c r="P37" s="7">
        <f t="shared" si="2"/>
        <v>96720</v>
      </c>
      <c r="Q37" s="7">
        <f t="shared" si="3"/>
        <v>329124</v>
      </c>
      <c r="R37" s="1"/>
    </row>
    <row r="38" spans="1:18" ht="25.5" customHeight="1">
      <c r="A38" s="11">
        <v>27</v>
      </c>
      <c r="B38" s="11">
        <v>5</v>
      </c>
      <c r="C38" s="11" t="s">
        <v>40</v>
      </c>
      <c r="D38" s="39" t="s">
        <v>45</v>
      </c>
      <c r="E38" s="10" t="s">
        <v>214</v>
      </c>
      <c r="F38" s="10" t="s">
        <v>240</v>
      </c>
      <c r="G38" s="11" t="s">
        <v>47</v>
      </c>
      <c r="H38" s="11">
        <v>3</v>
      </c>
      <c r="I38" s="11">
        <v>1</v>
      </c>
      <c r="J38" s="11">
        <v>4</v>
      </c>
      <c r="K38" s="11">
        <v>72</v>
      </c>
      <c r="L38" s="13">
        <v>45</v>
      </c>
      <c r="M38" s="13">
        <v>13</v>
      </c>
      <c r="N38" s="13">
        <v>13</v>
      </c>
      <c r="O38" s="7">
        <f t="shared" si="1"/>
        <v>251771</v>
      </c>
      <c r="P38" s="27">
        <f t="shared" si="2"/>
        <v>36270</v>
      </c>
      <c r="Q38" s="7">
        <f t="shared" si="3"/>
        <v>288041</v>
      </c>
      <c r="R38" s="24"/>
    </row>
    <row r="39" spans="1:18" ht="25.5" customHeight="1">
      <c r="A39" s="11"/>
      <c r="B39" s="11"/>
      <c r="C39" s="11"/>
      <c r="D39" s="12"/>
      <c r="E39" s="10"/>
      <c r="F39" s="10"/>
      <c r="G39" s="11"/>
      <c r="H39" s="34">
        <f>SUM(H34:H38)</f>
        <v>9</v>
      </c>
      <c r="I39" s="34">
        <f>SUM(I34:I38)</f>
        <v>1</v>
      </c>
      <c r="J39" s="34">
        <f>H39+I39</f>
        <v>10</v>
      </c>
      <c r="K39" s="34">
        <f>SUM(K34:K38)</f>
        <v>192</v>
      </c>
      <c r="L39" s="50">
        <f>SUM(L34:L38)</f>
        <v>165</v>
      </c>
      <c r="M39" s="34">
        <f>SUM(M34:M38)</f>
        <v>43</v>
      </c>
      <c r="N39" s="34">
        <f>SUM(N34:N38)</f>
        <v>42</v>
      </c>
      <c r="O39" s="7"/>
      <c r="P39" s="27"/>
      <c r="Q39" s="28"/>
      <c r="R39" s="18">
        <f>Q38+Q37+Q36+Q35+Q34</f>
        <v>946404</v>
      </c>
    </row>
    <row r="40" spans="1:18" ht="25.5" customHeight="1">
      <c r="A40" s="11">
        <v>28</v>
      </c>
      <c r="B40" s="11">
        <v>1</v>
      </c>
      <c r="C40" s="8" t="s">
        <v>83</v>
      </c>
      <c r="D40" s="39" t="s">
        <v>48</v>
      </c>
      <c r="E40" s="16" t="s">
        <v>49</v>
      </c>
      <c r="F40" s="15" t="s">
        <v>50</v>
      </c>
      <c r="G40" s="15" t="s">
        <v>2</v>
      </c>
      <c r="H40" s="11">
        <v>1</v>
      </c>
      <c r="I40" s="11">
        <v>1</v>
      </c>
      <c r="J40" s="11">
        <f>H40+I40</f>
        <v>2</v>
      </c>
      <c r="K40" s="8">
        <v>34</v>
      </c>
      <c r="L40" s="13">
        <v>16</v>
      </c>
      <c r="M40" s="6">
        <v>6</v>
      </c>
      <c r="N40" s="6">
        <v>6</v>
      </c>
      <c r="O40" s="7">
        <f t="shared" si="1"/>
        <v>116202</v>
      </c>
      <c r="P40" s="7">
        <f t="shared" si="2"/>
        <v>12896</v>
      </c>
      <c r="Q40" s="28">
        <f t="shared" si="3"/>
        <v>129098</v>
      </c>
      <c r="R40" s="1"/>
    </row>
    <row r="41" spans="1:18" ht="25.5" customHeight="1">
      <c r="A41" s="11">
        <v>29</v>
      </c>
      <c r="B41" s="11">
        <v>2</v>
      </c>
      <c r="C41" s="8" t="s">
        <v>83</v>
      </c>
      <c r="D41" s="39" t="s">
        <v>51</v>
      </c>
      <c r="E41" s="16" t="s">
        <v>52</v>
      </c>
      <c r="F41" s="15" t="s">
        <v>53</v>
      </c>
      <c r="G41" s="15" t="s">
        <v>2</v>
      </c>
      <c r="H41" s="11">
        <v>6</v>
      </c>
      <c r="I41" s="11">
        <v>0</v>
      </c>
      <c r="J41" s="11">
        <f aca="true" t="shared" si="5" ref="J41:J52">H41+I41</f>
        <v>6</v>
      </c>
      <c r="K41" s="8">
        <v>114</v>
      </c>
      <c r="L41" s="13">
        <v>114</v>
      </c>
      <c r="M41" s="6">
        <v>10</v>
      </c>
      <c r="N41" s="6">
        <v>10</v>
      </c>
      <c r="O41" s="7">
        <f t="shared" si="1"/>
        <v>193670</v>
      </c>
      <c r="P41" s="7">
        <f t="shared" si="2"/>
        <v>91884</v>
      </c>
      <c r="Q41" s="7">
        <f t="shared" si="3"/>
        <v>285554</v>
      </c>
      <c r="R41" s="1"/>
    </row>
    <row r="42" spans="1:18" ht="25.5" customHeight="1">
      <c r="A42" s="11">
        <v>30</v>
      </c>
      <c r="B42" s="11">
        <v>3</v>
      </c>
      <c r="C42" s="8" t="s">
        <v>83</v>
      </c>
      <c r="D42" s="39" t="s">
        <v>54</v>
      </c>
      <c r="E42" s="16" t="s">
        <v>55</v>
      </c>
      <c r="F42" s="15" t="s">
        <v>56</v>
      </c>
      <c r="G42" s="15" t="s">
        <v>2</v>
      </c>
      <c r="H42" s="11">
        <v>0</v>
      </c>
      <c r="I42" s="11">
        <v>0</v>
      </c>
      <c r="J42" s="11">
        <f t="shared" si="5"/>
        <v>0</v>
      </c>
      <c r="K42" s="8">
        <v>0</v>
      </c>
      <c r="L42" s="13">
        <v>0</v>
      </c>
      <c r="M42" s="6">
        <v>5</v>
      </c>
      <c r="N42" s="6">
        <v>5</v>
      </c>
      <c r="O42" s="7">
        <f t="shared" si="1"/>
        <v>96835</v>
      </c>
      <c r="P42" s="7">
        <f t="shared" si="2"/>
        <v>0</v>
      </c>
      <c r="Q42" s="7">
        <f t="shared" si="3"/>
        <v>96835</v>
      </c>
      <c r="R42" s="1"/>
    </row>
    <row r="43" spans="1:18" ht="25.5" customHeight="1">
      <c r="A43" s="11">
        <v>31</v>
      </c>
      <c r="B43" s="11">
        <v>4</v>
      </c>
      <c r="C43" s="8" t="s">
        <v>83</v>
      </c>
      <c r="D43" s="39" t="s">
        <v>57</v>
      </c>
      <c r="E43" s="16" t="s">
        <v>58</v>
      </c>
      <c r="F43" s="15" t="s">
        <v>59</v>
      </c>
      <c r="G43" s="15" t="s">
        <v>2</v>
      </c>
      <c r="H43" s="11">
        <v>4</v>
      </c>
      <c r="I43" s="11">
        <v>0</v>
      </c>
      <c r="J43" s="11">
        <f t="shared" si="5"/>
        <v>4</v>
      </c>
      <c r="K43" s="8">
        <v>74</v>
      </c>
      <c r="L43" s="13">
        <v>68</v>
      </c>
      <c r="M43" s="6">
        <v>10</v>
      </c>
      <c r="N43" s="6">
        <v>10</v>
      </c>
      <c r="O43" s="7">
        <f t="shared" si="1"/>
        <v>193670</v>
      </c>
      <c r="P43" s="7">
        <f t="shared" si="2"/>
        <v>54808</v>
      </c>
      <c r="Q43" s="7">
        <f t="shared" si="3"/>
        <v>248478</v>
      </c>
      <c r="R43" s="1"/>
    </row>
    <row r="44" spans="1:18" ht="25.5" customHeight="1">
      <c r="A44" s="11">
        <v>32</v>
      </c>
      <c r="B44" s="11">
        <v>5</v>
      </c>
      <c r="C44" s="8" t="s">
        <v>83</v>
      </c>
      <c r="D44" s="39" t="s">
        <v>60</v>
      </c>
      <c r="E44" s="16" t="s">
        <v>35</v>
      </c>
      <c r="F44" s="15" t="s">
        <v>61</v>
      </c>
      <c r="G44" s="15" t="s">
        <v>2</v>
      </c>
      <c r="H44" s="11">
        <v>0</v>
      </c>
      <c r="I44" s="11">
        <v>0</v>
      </c>
      <c r="J44" s="11">
        <f t="shared" si="5"/>
        <v>0</v>
      </c>
      <c r="K44" s="8">
        <v>0</v>
      </c>
      <c r="L44" s="13">
        <v>0</v>
      </c>
      <c r="M44" s="6">
        <v>5</v>
      </c>
      <c r="N44" s="6">
        <v>5</v>
      </c>
      <c r="O44" s="7">
        <f t="shared" si="1"/>
        <v>96835</v>
      </c>
      <c r="P44" s="7">
        <f t="shared" si="2"/>
        <v>0</v>
      </c>
      <c r="Q44" s="7">
        <f t="shared" si="3"/>
        <v>96835</v>
      </c>
      <c r="R44" s="1"/>
    </row>
    <row r="45" spans="1:18" ht="25.5" customHeight="1">
      <c r="A45" s="11">
        <v>33</v>
      </c>
      <c r="B45" s="11">
        <v>6</v>
      </c>
      <c r="C45" s="8" t="s">
        <v>83</v>
      </c>
      <c r="D45" s="39" t="s">
        <v>62</v>
      </c>
      <c r="E45" s="16" t="s">
        <v>63</v>
      </c>
      <c r="F45" s="15" t="s">
        <v>64</v>
      </c>
      <c r="G45" s="15" t="s">
        <v>2</v>
      </c>
      <c r="H45" s="11">
        <v>5</v>
      </c>
      <c r="I45" s="11">
        <v>1</v>
      </c>
      <c r="J45" s="11">
        <f t="shared" si="5"/>
        <v>6</v>
      </c>
      <c r="K45" s="8">
        <v>73</v>
      </c>
      <c r="L45" s="13">
        <v>66</v>
      </c>
      <c r="M45" s="6">
        <v>10</v>
      </c>
      <c r="N45" s="6">
        <v>10</v>
      </c>
      <c r="O45" s="7">
        <f t="shared" si="1"/>
        <v>193670</v>
      </c>
      <c r="P45" s="7">
        <f t="shared" si="2"/>
        <v>53196</v>
      </c>
      <c r="Q45" s="7">
        <f t="shared" si="3"/>
        <v>246866</v>
      </c>
      <c r="R45" s="1"/>
    </row>
    <row r="46" spans="1:18" ht="25.5" customHeight="1">
      <c r="A46" s="11">
        <v>34</v>
      </c>
      <c r="B46" s="11">
        <v>7</v>
      </c>
      <c r="C46" s="8" t="s">
        <v>83</v>
      </c>
      <c r="D46" s="39" t="s">
        <v>65</v>
      </c>
      <c r="E46" s="16" t="s">
        <v>66</v>
      </c>
      <c r="F46" s="15" t="s">
        <v>67</v>
      </c>
      <c r="G46" s="15" t="s">
        <v>2</v>
      </c>
      <c r="H46" s="11">
        <v>3</v>
      </c>
      <c r="I46" s="11">
        <v>0</v>
      </c>
      <c r="J46" s="11">
        <f t="shared" si="5"/>
        <v>3</v>
      </c>
      <c r="K46" s="8">
        <v>0</v>
      </c>
      <c r="L46" s="13">
        <v>0</v>
      </c>
      <c r="M46" s="6">
        <v>1</v>
      </c>
      <c r="N46" s="6">
        <v>1</v>
      </c>
      <c r="O46" s="7">
        <f t="shared" si="1"/>
        <v>19367</v>
      </c>
      <c r="P46" s="7">
        <f t="shared" si="2"/>
        <v>0</v>
      </c>
      <c r="Q46" s="7">
        <f t="shared" si="3"/>
        <v>19367</v>
      </c>
      <c r="R46" s="1"/>
    </row>
    <row r="47" spans="1:18" ht="25.5" customHeight="1">
      <c r="A47" s="11">
        <v>35</v>
      </c>
      <c r="B47" s="11">
        <v>8</v>
      </c>
      <c r="C47" s="8" t="s">
        <v>83</v>
      </c>
      <c r="D47" s="39" t="s">
        <v>68</v>
      </c>
      <c r="E47" s="16" t="s">
        <v>69</v>
      </c>
      <c r="F47" s="15" t="s">
        <v>67</v>
      </c>
      <c r="G47" s="15" t="s">
        <v>2</v>
      </c>
      <c r="H47" s="11">
        <v>5</v>
      </c>
      <c r="I47" s="11">
        <v>0</v>
      </c>
      <c r="J47" s="11">
        <f t="shared" si="5"/>
        <v>5</v>
      </c>
      <c r="K47" s="8">
        <v>94</v>
      </c>
      <c r="L47" s="13">
        <v>70</v>
      </c>
      <c r="M47" s="6">
        <v>4</v>
      </c>
      <c r="N47" s="6">
        <v>4</v>
      </c>
      <c r="O47" s="7">
        <f t="shared" si="1"/>
        <v>77468</v>
      </c>
      <c r="P47" s="7">
        <f t="shared" si="2"/>
        <v>56420</v>
      </c>
      <c r="Q47" s="7">
        <f t="shared" si="3"/>
        <v>133888</v>
      </c>
      <c r="R47" s="1"/>
    </row>
    <row r="48" spans="1:18" ht="48.75" customHeight="1">
      <c r="A48" s="11">
        <v>36</v>
      </c>
      <c r="B48" s="11">
        <v>9</v>
      </c>
      <c r="C48" s="8" t="s">
        <v>83</v>
      </c>
      <c r="D48" s="39" t="s">
        <v>70</v>
      </c>
      <c r="E48" s="16" t="s">
        <v>71</v>
      </c>
      <c r="F48" s="15" t="s">
        <v>72</v>
      </c>
      <c r="G48" s="15" t="s">
        <v>73</v>
      </c>
      <c r="H48" s="11">
        <v>14</v>
      </c>
      <c r="I48" s="11">
        <v>0</v>
      </c>
      <c r="J48" s="11">
        <f t="shared" si="5"/>
        <v>14</v>
      </c>
      <c r="K48" s="8">
        <v>0</v>
      </c>
      <c r="L48" s="13">
        <v>0</v>
      </c>
      <c r="M48" s="6">
        <v>5</v>
      </c>
      <c r="N48" s="6">
        <v>5</v>
      </c>
      <c r="O48" s="7">
        <f t="shared" si="1"/>
        <v>96835</v>
      </c>
      <c r="P48" s="7">
        <f t="shared" si="2"/>
        <v>0</v>
      </c>
      <c r="Q48" s="7">
        <f t="shared" si="3"/>
        <v>96835</v>
      </c>
      <c r="R48" s="1"/>
    </row>
    <row r="49" spans="1:18" ht="75" customHeight="1">
      <c r="A49" s="11">
        <v>37</v>
      </c>
      <c r="B49" s="11">
        <v>10</v>
      </c>
      <c r="C49" s="8" t="s">
        <v>83</v>
      </c>
      <c r="D49" s="39" t="s">
        <v>70</v>
      </c>
      <c r="E49" s="16" t="s">
        <v>84</v>
      </c>
      <c r="F49" s="15" t="s">
        <v>72</v>
      </c>
      <c r="G49" s="15" t="s">
        <v>73</v>
      </c>
      <c r="H49" s="11">
        <v>8</v>
      </c>
      <c r="I49" s="11">
        <v>2</v>
      </c>
      <c r="J49" s="11">
        <f t="shared" si="5"/>
        <v>10</v>
      </c>
      <c r="K49" s="8">
        <v>156</v>
      </c>
      <c r="L49" s="45">
        <v>120</v>
      </c>
      <c r="M49" s="6">
        <v>5</v>
      </c>
      <c r="N49" s="6">
        <v>5</v>
      </c>
      <c r="O49" s="7">
        <f t="shared" si="1"/>
        <v>96835</v>
      </c>
      <c r="P49" s="7">
        <f t="shared" si="2"/>
        <v>96720</v>
      </c>
      <c r="Q49" s="7">
        <f t="shared" si="3"/>
        <v>193555</v>
      </c>
      <c r="R49" s="1"/>
    </row>
    <row r="50" spans="1:18" ht="25.5" customHeight="1">
      <c r="A50" s="11">
        <v>38</v>
      </c>
      <c r="B50" s="11">
        <v>11</v>
      </c>
      <c r="C50" s="8" t="s">
        <v>83</v>
      </c>
      <c r="D50" s="39" t="s">
        <v>74</v>
      </c>
      <c r="E50" s="16" t="s">
        <v>35</v>
      </c>
      <c r="F50" s="15" t="s">
        <v>75</v>
      </c>
      <c r="G50" s="15" t="s">
        <v>73</v>
      </c>
      <c r="H50" s="11">
        <v>3</v>
      </c>
      <c r="I50" s="11">
        <v>0</v>
      </c>
      <c r="J50" s="11">
        <f t="shared" si="5"/>
        <v>3</v>
      </c>
      <c r="K50" s="8">
        <v>36</v>
      </c>
      <c r="L50" s="13">
        <v>36</v>
      </c>
      <c r="M50" s="6">
        <v>10</v>
      </c>
      <c r="N50" s="6">
        <v>10</v>
      </c>
      <c r="O50" s="7">
        <f t="shared" si="1"/>
        <v>193670</v>
      </c>
      <c r="P50" s="7">
        <f t="shared" si="2"/>
        <v>29016</v>
      </c>
      <c r="Q50" s="7">
        <f t="shared" si="3"/>
        <v>222686</v>
      </c>
      <c r="R50" s="1"/>
    </row>
    <row r="51" spans="1:18" ht="25.5" customHeight="1">
      <c r="A51" s="11">
        <v>39</v>
      </c>
      <c r="B51" s="11">
        <v>12</v>
      </c>
      <c r="C51" s="8" t="s">
        <v>83</v>
      </c>
      <c r="D51" s="39" t="s">
        <v>76</v>
      </c>
      <c r="E51" s="16" t="s">
        <v>77</v>
      </c>
      <c r="F51" s="15" t="s">
        <v>78</v>
      </c>
      <c r="G51" s="15" t="s">
        <v>79</v>
      </c>
      <c r="H51" s="11">
        <v>2</v>
      </c>
      <c r="I51" s="11">
        <v>0</v>
      </c>
      <c r="J51" s="11">
        <f t="shared" si="5"/>
        <v>2</v>
      </c>
      <c r="K51" s="8">
        <v>30</v>
      </c>
      <c r="L51" s="13">
        <v>12</v>
      </c>
      <c r="M51" s="6">
        <v>10</v>
      </c>
      <c r="N51" s="6">
        <v>10</v>
      </c>
      <c r="O51" s="7">
        <f t="shared" si="1"/>
        <v>193670</v>
      </c>
      <c r="P51" s="7">
        <f t="shared" si="2"/>
        <v>9672</v>
      </c>
      <c r="Q51" s="7">
        <f t="shared" si="3"/>
        <v>203342</v>
      </c>
      <c r="R51" s="1"/>
    </row>
    <row r="52" spans="1:18" ht="25.5" customHeight="1">
      <c r="A52" s="11">
        <v>40</v>
      </c>
      <c r="B52" s="11">
        <v>13</v>
      </c>
      <c r="C52" s="11" t="s">
        <v>83</v>
      </c>
      <c r="D52" s="39" t="s">
        <v>80</v>
      </c>
      <c r="E52" s="16" t="s">
        <v>81</v>
      </c>
      <c r="F52" s="16" t="s">
        <v>82</v>
      </c>
      <c r="G52" s="16" t="s">
        <v>2</v>
      </c>
      <c r="H52" s="11">
        <v>0</v>
      </c>
      <c r="I52" s="11">
        <v>0</v>
      </c>
      <c r="J52" s="11">
        <f t="shared" si="5"/>
        <v>0</v>
      </c>
      <c r="K52" s="11">
        <v>0</v>
      </c>
      <c r="L52" s="13">
        <v>0</v>
      </c>
      <c r="M52" s="13">
        <v>5</v>
      </c>
      <c r="N52" s="13">
        <v>4</v>
      </c>
      <c r="O52" s="7">
        <f t="shared" si="1"/>
        <v>77468</v>
      </c>
      <c r="P52" s="7">
        <f t="shared" si="2"/>
        <v>0</v>
      </c>
      <c r="Q52" s="27">
        <f t="shared" si="3"/>
        <v>77468</v>
      </c>
      <c r="R52" s="18"/>
    </row>
    <row r="53" spans="1:18" ht="25.5" customHeight="1">
      <c r="A53" s="11"/>
      <c r="B53" s="11"/>
      <c r="C53" s="11"/>
      <c r="D53" s="12"/>
      <c r="E53" s="16"/>
      <c r="F53" s="16"/>
      <c r="G53" s="16"/>
      <c r="H53" s="34">
        <f aca="true" t="shared" si="6" ref="H53:N53">SUM(H40:H52)</f>
        <v>51</v>
      </c>
      <c r="I53" s="34">
        <f t="shared" si="6"/>
        <v>4</v>
      </c>
      <c r="J53" s="34">
        <f t="shared" si="6"/>
        <v>55</v>
      </c>
      <c r="K53" s="34">
        <f t="shared" si="6"/>
        <v>611</v>
      </c>
      <c r="L53" s="50">
        <f t="shared" si="6"/>
        <v>502</v>
      </c>
      <c r="M53" s="34">
        <f t="shared" si="6"/>
        <v>86</v>
      </c>
      <c r="N53" s="34">
        <f t="shared" si="6"/>
        <v>85</v>
      </c>
      <c r="O53" s="11"/>
      <c r="P53" s="11"/>
      <c r="Q53" s="11"/>
      <c r="R53" s="18">
        <f>Q52+Q51+Q50+Q49+Q48+Q47+Q46+Q45+Q44+Q43+Q42+Q41+Q40</f>
        <v>2050807</v>
      </c>
    </row>
    <row r="54" spans="1:18" ht="25.5" customHeight="1">
      <c r="A54" s="11">
        <v>41</v>
      </c>
      <c r="B54" s="11">
        <v>1</v>
      </c>
      <c r="C54" s="8" t="s">
        <v>113</v>
      </c>
      <c r="D54" s="39" t="s">
        <v>85</v>
      </c>
      <c r="E54" s="16" t="s">
        <v>86</v>
      </c>
      <c r="F54" s="15" t="s">
        <v>87</v>
      </c>
      <c r="G54" s="15" t="s">
        <v>3</v>
      </c>
      <c r="H54" s="8">
        <v>1</v>
      </c>
      <c r="I54" s="8">
        <v>1</v>
      </c>
      <c r="J54" s="8">
        <f>H54+I54</f>
        <v>2</v>
      </c>
      <c r="K54" s="8">
        <v>24</v>
      </c>
      <c r="L54" s="13">
        <v>12</v>
      </c>
      <c r="M54" s="6">
        <v>9</v>
      </c>
      <c r="N54" s="6">
        <v>9</v>
      </c>
      <c r="O54" s="7">
        <f t="shared" si="1"/>
        <v>174303</v>
      </c>
      <c r="P54" s="7">
        <f t="shared" si="2"/>
        <v>9672</v>
      </c>
      <c r="Q54" s="7">
        <f t="shared" si="3"/>
        <v>183975</v>
      </c>
      <c r="R54" s="1"/>
    </row>
    <row r="55" spans="1:18" ht="25.5" customHeight="1">
      <c r="A55" s="11">
        <v>42</v>
      </c>
      <c r="B55" s="11">
        <v>2</v>
      </c>
      <c r="C55" s="8" t="s">
        <v>113</v>
      </c>
      <c r="D55" s="39" t="s">
        <v>88</v>
      </c>
      <c r="E55" s="16" t="s">
        <v>89</v>
      </c>
      <c r="F55" s="15" t="s">
        <v>90</v>
      </c>
      <c r="G55" s="15" t="s">
        <v>3</v>
      </c>
      <c r="H55" s="8">
        <v>2</v>
      </c>
      <c r="I55" s="8">
        <v>1</v>
      </c>
      <c r="J55" s="8">
        <f aca="true" t="shared" si="7" ref="J55:J62">H55+I55</f>
        <v>3</v>
      </c>
      <c r="K55" s="8">
        <v>42</v>
      </c>
      <c r="L55" s="13">
        <v>30</v>
      </c>
      <c r="M55" s="6">
        <v>5</v>
      </c>
      <c r="N55" s="6">
        <v>5</v>
      </c>
      <c r="O55" s="7">
        <f t="shared" si="1"/>
        <v>96835</v>
      </c>
      <c r="P55" s="7">
        <f t="shared" si="2"/>
        <v>24180</v>
      </c>
      <c r="Q55" s="7">
        <f t="shared" si="3"/>
        <v>121015</v>
      </c>
      <c r="R55" s="1"/>
    </row>
    <row r="56" spans="1:18" ht="25.5" customHeight="1">
      <c r="A56" s="11">
        <v>43</v>
      </c>
      <c r="B56" s="11">
        <v>3</v>
      </c>
      <c r="C56" s="8" t="s">
        <v>113</v>
      </c>
      <c r="D56" s="39" t="s">
        <v>91</v>
      </c>
      <c r="E56" s="16" t="s">
        <v>52</v>
      </c>
      <c r="F56" s="15" t="s">
        <v>92</v>
      </c>
      <c r="G56" s="15" t="s">
        <v>3</v>
      </c>
      <c r="H56" s="8">
        <v>0</v>
      </c>
      <c r="I56" s="8">
        <v>0</v>
      </c>
      <c r="J56" s="8">
        <f t="shared" si="7"/>
        <v>0</v>
      </c>
      <c r="K56" s="8">
        <v>0</v>
      </c>
      <c r="L56" s="13">
        <v>0</v>
      </c>
      <c r="M56" s="6">
        <v>6</v>
      </c>
      <c r="N56" s="6">
        <v>6</v>
      </c>
      <c r="O56" s="7">
        <f t="shared" si="1"/>
        <v>116202</v>
      </c>
      <c r="P56" s="7">
        <f t="shared" si="2"/>
        <v>0</v>
      </c>
      <c r="Q56" s="7">
        <f t="shared" si="3"/>
        <v>116202</v>
      </c>
      <c r="R56" s="1"/>
    </row>
    <row r="57" spans="1:18" ht="25.5" customHeight="1">
      <c r="A57" s="11">
        <v>44</v>
      </c>
      <c r="B57" s="11">
        <v>4</v>
      </c>
      <c r="C57" s="8" t="s">
        <v>113</v>
      </c>
      <c r="D57" s="39" t="s">
        <v>93</v>
      </c>
      <c r="E57" s="16" t="s">
        <v>94</v>
      </c>
      <c r="F57" s="15" t="s">
        <v>95</v>
      </c>
      <c r="G57" s="15" t="s">
        <v>96</v>
      </c>
      <c r="H57" s="8">
        <v>1</v>
      </c>
      <c r="I57" s="8">
        <v>0</v>
      </c>
      <c r="J57" s="8">
        <f t="shared" si="7"/>
        <v>1</v>
      </c>
      <c r="K57" s="8">
        <v>12</v>
      </c>
      <c r="L57" s="13">
        <v>12</v>
      </c>
      <c r="M57" s="6">
        <v>5</v>
      </c>
      <c r="N57" s="6">
        <v>5</v>
      </c>
      <c r="O57" s="7">
        <f t="shared" si="1"/>
        <v>96835</v>
      </c>
      <c r="P57" s="7">
        <f t="shared" si="2"/>
        <v>9672</v>
      </c>
      <c r="Q57" s="7">
        <f t="shared" si="3"/>
        <v>106507</v>
      </c>
      <c r="R57" s="1"/>
    </row>
    <row r="58" spans="1:18" ht="25.5" customHeight="1">
      <c r="A58" s="11">
        <v>45</v>
      </c>
      <c r="B58" s="11">
        <v>5</v>
      </c>
      <c r="C58" s="8" t="s">
        <v>113</v>
      </c>
      <c r="D58" s="39" t="s">
        <v>97</v>
      </c>
      <c r="E58" s="16" t="s">
        <v>98</v>
      </c>
      <c r="F58" s="15" t="s">
        <v>99</v>
      </c>
      <c r="G58" s="15" t="s">
        <v>96</v>
      </c>
      <c r="H58" s="8">
        <v>5</v>
      </c>
      <c r="I58" s="8">
        <v>1</v>
      </c>
      <c r="J58" s="8">
        <f t="shared" si="7"/>
        <v>6</v>
      </c>
      <c r="K58" s="8">
        <v>102</v>
      </c>
      <c r="L58" s="13">
        <v>72</v>
      </c>
      <c r="M58" s="6">
        <v>9</v>
      </c>
      <c r="N58" s="6">
        <v>9</v>
      </c>
      <c r="O58" s="7">
        <f t="shared" si="1"/>
        <v>174303</v>
      </c>
      <c r="P58" s="7">
        <f t="shared" si="2"/>
        <v>58032</v>
      </c>
      <c r="Q58" s="7">
        <f t="shared" si="3"/>
        <v>232335</v>
      </c>
      <c r="R58" s="1"/>
    </row>
    <row r="59" spans="1:18" ht="25.5" customHeight="1">
      <c r="A59" s="11">
        <v>46</v>
      </c>
      <c r="B59" s="11">
        <v>6</v>
      </c>
      <c r="C59" s="8" t="s">
        <v>113</v>
      </c>
      <c r="D59" s="39" t="s">
        <v>100</v>
      </c>
      <c r="E59" s="16" t="s">
        <v>101</v>
      </c>
      <c r="F59" s="15" t="s">
        <v>102</v>
      </c>
      <c r="G59" s="15" t="s">
        <v>3</v>
      </c>
      <c r="H59" s="8">
        <v>0</v>
      </c>
      <c r="I59" s="8">
        <v>0</v>
      </c>
      <c r="J59" s="8">
        <f t="shared" si="7"/>
        <v>0</v>
      </c>
      <c r="K59" s="8">
        <v>0</v>
      </c>
      <c r="L59" s="13">
        <v>0</v>
      </c>
      <c r="M59" s="6">
        <v>5</v>
      </c>
      <c r="N59" s="6">
        <v>5</v>
      </c>
      <c r="O59" s="7">
        <f t="shared" si="1"/>
        <v>96835</v>
      </c>
      <c r="P59" s="7">
        <f t="shared" si="2"/>
        <v>0</v>
      </c>
      <c r="Q59" s="7">
        <f t="shared" si="3"/>
        <v>96835</v>
      </c>
      <c r="R59" s="1"/>
    </row>
    <row r="60" spans="1:18" ht="25.5" customHeight="1">
      <c r="A60" s="11">
        <v>47</v>
      </c>
      <c r="B60" s="11">
        <v>7</v>
      </c>
      <c r="C60" s="8" t="s">
        <v>113</v>
      </c>
      <c r="D60" s="39" t="s">
        <v>103</v>
      </c>
      <c r="E60" s="16" t="s">
        <v>104</v>
      </c>
      <c r="F60" s="15" t="s">
        <v>105</v>
      </c>
      <c r="G60" s="15" t="s">
        <v>106</v>
      </c>
      <c r="H60" s="8">
        <v>3</v>
      </c>
      <c r="I60" s="8">
        <v>2</v>
      </c>
      <c r="J60" s="8">
        <f t="shared" si="7"/>
        <v>5</v>
      </c>
      <c r="K60" s="8">
        <v>78</v>
      </c>
      <c r="L60" s="13">
        <v>60</v>
      </c>
      <c r="M60" s="6">
        <v>8</v>
      </c>
      <c r="N60" s="6">
        <v>8</v>
      </c>
      <c r="O60" s="7">
        <f t="shared" si="1"/>
        <v>154936</v>
      </c>
      <c r="P60" s="7">
        <f t="shared" si="2"/>
        <v>48360</v>
      </c>
      <c r="Q60" s="7">
        <f t="shared" si="3"/>
        <v>203296</v>
      </c>
      <c r="R60" s="1"/>
    </row>
    <row r="61" spans="1:18" ht="25.5" customHeight="1">
      <c r="A61" s="11">
        <v>48</v>
      </c>
      <c r="B61" s="11">
        <v>8</v>
      </c>
      <c r="C61" s="8" t="s">
        <v>113</v>
      </c>
      <c r="D61" s="39" t="s">
        <v>107</v>
      </c>
      <c r="E61" s="16" t="s">
        <v>108</v>
      </c>
      <c r="F61" s="15" t="s">
        <v>109</v>
      </c>
      <c r="G61" s="15" t="s">
        <v>3</v>
      </c>
      <c r="H61" s="8">
        <v>0</v>
      </c>
      <c r="I61" s="8">
        <v>0</v>
      </c>
      <c r="J61" s="8">
        <f t="shared" si="7"/>
        <v>0</v>
      </c>
      <c r="K61" s="8">
        <v>0</v>
      </c>
      <c r="L61" s="13">
        <v>0</v>
      </c>
      <c r="M61" s="6">
        <v>5</v>
      </c>
      <c r="N61" s="6">
        <v>5</v>
      </c>
      <c r="O61" s="7">
        <f t="shared" si="1"/>
        <v>96835</v>
      </c>
      <c r="P61" s="7">
        <f t="shared" si="2"/>
        <v>0</v>
      </c>
      <c r="Q61" s="7">
        <f t="shared" si="3"/>
        <v>96835</v>
      </c>
      <c r="R61" s="1"/>
    </row>
    <row r="62" spans="1:18" ht="25.5" customHeight="1">
      <c r="A62" s="11">
        <v>49</v>
      </c>
      <c r="B62" s="11">
        <v>9</v>
      </c>
      <c r="C62" s="11" t="s">
        <v>113</v>
      </c>
      <c r="D62" s="39" t="s">
        <v>110</v>
      </c>
      <c r="E62" s="16" t="s">
        <v>111</v>
      </c>
      <c r="F62" s="16" t="s">
        <v>112</v>
      </c>
      <c r="G62" s="16" t="s">
        <v>3</v>
      </c>
      <c r="H62" s="11">
        <v>1</v>
      </c>
      <c r="I62" s="11">
        <v>1</v>
      </c>
      <c r="J62" s="8">
        <f t="shared" si="7"/>
        <v>2</v>
      </c>
      <c r="K62" s="11">
        <v>36</v>
      </c>
      <c r="L62" s="13">
        <v>24</v>
      </c>
      <c r="M62" s="13">
        <v>6</v>
      </c>
      <c r="N62" s="13">
        <v>5</v>
      </c>
      <c r="O62" s="7">
        <f t="shared" si="1"/>
        <v>96835</v>
      </c>
      <c r="P62" s="7">
        <f t="shared" si="2"/>
        <v>19344</v>
      </c>
      <c r="Q62" s="7">
        <f t="shared" si="3"/>
        <v>116179</v>
      </c>
      <c r="R62" s="24"/>
    </row>
    <row r="63" spans="1:18" ht="25.5" customHeight="1">
      <c r="A63" s="11"/>
      <c r="B63" s="11"/>
      <c r="C63" s="11"/>
      <c r="D63" s="12"/>
      <c r="E63" s="16"/>
      <c r="F63" s="16"/>
      <c r="G63" s="16"/>
      <c r="H63" s="34">
        <f aca="true" t="shared" si="8" ref="H63:N63">SUM(H54:H62)</f>
        <v>13</v>
      </c>
      <c r="I63" s="34">
        <f t="shared" si="8"/>
        <v>6</v>
      </c>
      <c r="J63" s="34">
        <f t="shared" si="8"/>
        <v>19</v>
      </c>
      <c r="K63" s="34">
        <f t="shared" si="8"/>
        <v>294</v>
      </c>
      <c r="L63" s="50">
        <f t="shared" si="8"/>
        <v>210</v>
      </c>
      <c r="M63" s="34">
        <f t="shared" si="8"/>
        <v>58</v>
      </c>
      <c r="N63" s="34">
        <f t="shared" si="8"/>
        <v>57</v>
      </c>
      <c r="O63" s="7"/>
      <c r="P63" s="7"/>
      <c r="Q63" s="7"/>
      <c r="R63" s="18">
        <f>Q62+Q61+Q60+Q59+Q58+Q57+Q56+Q55+Q54</f>
        <v>1273179</v>
      </c>
    </row>
    <row r="64" spans="1:18" ht="25.5" customHeight="1">
      <c r="A64" s="11">
        <v>50</v>
      </c>
      <c r="B64" s="11">
        <v>1</v>
      </c>
      <c r="C64" s="11" t="s">
        <v>116</v>
      </c>
      <c r="D64" s="39" t="s">
        <v>114</v>
      </c>
      <c r="E64" s="15" t="s">
        <v>244</v>
      </c>
      <c r="F64" s="15" t="s">
        <v>245</v>
      </c>
      <c r="G64" s="15" t="s">
        <v>246</v>
      </c>
      <c r="H64" s="11">
        <v>4</v>
      </c>
      <c r="I64" s="11">
        <v>0</v>
      </c>
      <c r="J64" s="11">
        <v>0</v>
      </c>
      <c r="K64" s="11">
        <v>84</v>
      </c>
      <c r="L64" s="13">
        <v>84</v>
      </c>
      <c r="M64" s="13">
        <v>5</v>
      </c>
      <c r="N64" s="13">
        <v>5</v>
      </c>
      <c r="O64" s="7">
        <f t="shared" si="1"/>
        <v>96835</v>
      </c>
      <c r="P64" s="7">
        <f t="shared" si="2"/>
        <v>67704</v>
      </c>
      <c r="Q64" s="7">
        <f t="shared" si="3"/>
        <v>164539</v>
      </c>
      <c r="R64" s="5"/>
    </row>
    <row r="65" spans="1:18" ht="25.5" customHeight="1">
      <c r="A65" s="11">
        <v>51</v>
      </c>
      <c r="B65" s="11">
        <v>2</v>
      </c>
      <c r="C65" s="11" t="s">
        <v>116</v>
      </c>
      <c r="D65" s="39" t="s">
        <v>115</v>
      </c>
      <c r="E65" s="15" t="s">
        <v>247</v>
      </c>
      <c r="F65" s="15" t="s">
        <v>248</v>
      </c>
      <c r="G65" s="15" t="s">
        <v>246</v>
      </c>
      <c r="H65" s="11">
        <v>7</v>
      </c>
      <c r="I65" s="11">
        <v>0</v>
      </c>
      <c r="J65" s="11">
        <v>0</v>
      </c>
      <c r="K65" s="11">
        <v>132</v>
      </c>
      <c r="L65" s="13">
        <v>132</v>
      </c>
      <c r="M65" s="13">
        <v>5</v>
      </c>
      <c r="N65" s="13">
        <v>5</v>
      </c>
      <c r="O65" s="7">
        <f t="shared" si="1"/>
        <v>96835</v>
      </c>
      <c r="P65" s="7">
        <f t="shared" si="2"/>
        <v>106392</v>
      </c>
      <c r="Q65" s="7">
        <f t="shared" si="3"/>
        <v>203227</v>
      </c>
      <c r="R65" s="24"/>
    </row>
    <row r="66" spans="1:18" ht="25.5" customHeight="1">
      <c r="A66" s="11"/>
      <c r="B66" s="11"/>
      <c r="C66" s="11"/>
      <c r="D66" s="12"/>
      <c r="E66" s="15"/>
      <c r="F66" s="15"/>
      <c r="G66" s="15"/>
      <c r="H66" s="34">
        <f>SUM(H64:H65)</f>
        <v>11</v>
      </c>
      <c r="I66" s="34">
        <v>0</v>
      </c>
      <c r="J66" s="34">
        <f aca="true" t="shared" si="9" ref="J66:J72">H66+I66</f>
        <v>11</v>
      </c>
      <c r="K66" s="34">
        <f>SUM(K64:K65)</f>
        <v>216</v>
      </c>
      <c r="L66" s="50">
        <f>SUM(L64:L65)</f>
        <v>216</v>
      </c>
      <c r="M66" s="34">
        <f>SUM(M64:M65)</f>
        <v>10</v>
      </c>
      <c r="N66" s="34">
        <f>SUM(N64:N65)</f>
        <v>10</v>
      </c>
      <c r="O66" s="7"/>
      <c r="P66" s="7"/>
      <c r="Q66" s="7"/>
      <c r="R66" s="18">
        <f>Q65+Q64</f>
        <v>367766</v>
      </c>
    </row>
    <row r="67" spans="1:18" ht="25.5" customHeight="1">
      <c r="A67" s="11">
        <v>52</v>
      </c>
      <c r="B67" s="11">
        <v>1</v>
      </c>
      <c r="C67" s="8" t="s">
        <v>136</v>
      </c>
      <c r="D67" s="39" t="s">
        <v>117</v>
      </c>
      <c r="E67" s="15" t="s">
        <v>118</v>
      </c>
      <c r="F67" s="15" t="s">
        <v>119</v>
      </c>
      <c r="G67" s="15" t="s">
        <v>120</v>
      </c>
      <c r="H67" s="8">
        <v>2</v>
      </c>
      <c r="I67" s="8">
        <v>0</v>
      </c>
      <c r="J67" s="8">
        <f t="shared" si="9"/>
        <v>2</v>
      </c>
      <c r="K67" s="8">
        <v>25</v>
      </c>
      <c r="L67" s="13">
        <v>15</v>
      </c>
      <c r="M67" s="6">
        <v>10</v>
      </c>
      <c r="N67" s="6">
        <v>10</v>
      </c>
      <c r="O67" s="7">
        <f t="shared" si="1"/>
        <v>193670</v>
      </c>
      <c r="P67" s="7">
        <f t="shared" si="2"/>
        <v>12090</v>
      </c>
      <c r="Q67" s="7">
        <f t="shared" si="3"/>
        <v>205760</v>
      </c>
      <c r="R67" s="1"/>
    </row>
    <row r="68" spans="1:18" ht="25.5" customHeight="1">
      <c r="A68" s="11">
        <v>53</v>
      </c>
      <c r="B68" s="11">
        <v>2</v>
      </c>
      <c r="C68" s="8" t="s">
        <v>136</v>
      </c>
      <c r="D68" s="39" t="s">
        <v>121</v>
      </c>
      <c r="E68" s="15" t="s">
        <v>35</v>
      </c>
      <c r="F68" s="15" t="s">
        <v>122</v>
      </c>
      <c r="G68" s="15" t="s">
        <v>123</v>
      </c>
      <c r="H68" s="8">
        <v>0</v>
      </c>
      <c r="I68" s="8">
        <v>0</v>
      </c>
      <c r="J68" s="8">
        <f t="shared" si="9"/>
        <v>0</v>
      </c>
      <c r="K68" s="8">
        <v>0</v>
      </c>
      <c r="L68" s="13">
        <v>0</v>
      </c>
      <c r="M68" s="6">
        <v>5</v>
      </c>
      <c r="N68" s="6">
        <v>5</v>
      </c>
      <c r="O68" s="7">
        <f t="shared" si="1"/>
        <v>96835</v>
      </c>
      <c r="P68" s="7">
        <f t="shared" si="2"/>
        <v>0</v>
      </c>
      <c r="Q68" s="7">
        <f t="shared" si="3"/>
        <v>96835</v>
      </c>
      <c r="R68" s="1"/>
    </row>
    <row r="69" spans="1:18" ht="25.5" customHeight="1">
      <c r="A69" s="11">
        <v>54</v>
      </c>
      <c r="B69" s="11">
        <v>3</v>
      </c>
      <c r="C69" s="8" t="s">
        <v>136</v>
      </c>
      <c r="D69" s="39" t="s">
        <v>124</v>
      </c>
      <c r="E69" s="15" t="s">
        <v>125</v>
      </c>
      <c r="F69" s="15" t="s">
        <v>126</v>
      </c>
      <c r="G69" s="15" t="s">
        <v>4</v>
      </c>
      <c r="H69" s="8">
        <v>2</v>
      </c>
      <c r="I69" s="8">
        <v>0</v>
      </c>
      <c r="J69" s="8">
        <f t="shared" si="9"/>
        <v>2</v>
      </c>
      <c r="K69" s="8">
        <v>20</v>
      </c>
      <c r="L69" s="13">
        <v>20</v>
      </c>
      <c r="M69" s="6">
        <v>5</v>
      </c>
      <c r="N69" s="6">
        <v>5</v>
      </c>
      <c r="O69" s="7">
        <f t="shared" si="1"/>
        <v>96835</v>
      </c>
      <c r="P69" s="7">
        <f t="shared" si="2"/>
        <v>16120</v>
      </c>
      <c r="Q69" s="7">
        <f t="shared" si="3"/>
        <v>112955</v>
      </c>
      <c r="R69" s="1"/>
    </row>
    <row r="70" spans="1:18" ht="25.5" customHeight="1">
      <c r="A70" s="11">
        <v>55</v>
      </c>
      <c r="B70" s="11">
        <v>4</v>
      </c>
      <c r="C70" s="8" t="s">
        <v>136</v>
      </c>
      <c r="D70" s="39" t="s">
        <v>127</v>
      </c>
      <c r="E70" s="15" t="s">
        <v>128</v>
      </c>
      <c r="F70" s="15" t="s">
        <v>129</v>
      </c>
      <c r="G70" s="15" t="s">
        <v>123</v>
      </c>
      <c r="H70" s="8">
        <v>0</v>
      </c>
      <c r="I70" s="8">
        <v>0</v>
      </c>
      <c r="J70" s="8">
        <f t="shared" si="9"/>
        <v>0</v>
      </c>
      <c r="K70" s="8">
        <v>0</v>
      </c>
      <c r="L70" s="13">
        <v>0</v>
      </c>
      <c r="M70" s="6">
        <v>11</v>
      </c>
      <c r="N70" s="6">
        <v>11</v>
      </c>
      <c r="O70" s="7">
        <f t="shared" si="1"/>
        <v>213037</v>
      </c>
      <c r="P70" s="7">
        <f t="shared" si="2"/>
        <v>0</v>
      </c>
      <c r="Q70" s="7">
        <f t="shared" si="3"/>
        <v>213037</v>
      </c>
      <c r="R70" s="1"/>
    </row>
    <row r="71" spans="1:18" ht="25.5" customHeight="1">
      <c r="A71" s="11">
        <v>56</v>
      </c>
      <c r="B71" s="11">
        <v>5</v>
      </c>
      <c r="C71" s="8" t="s">
        <v>136</v>
      </c>
      <c r="D71" s="39" t="s">
        <v>130</v>
      </c>
      <c r="E71" s="15" t="s">
        <v>131</v>
      </c>
      <c r="F71" s="15" t="s">
        <v>132</v>
      </c>
      <c r="G71" s="15" t="s">
        <v>123</v>
      </c>
      <c r="H71" s="8">
        <v>0</v>
      </c>
      <c r="I71" s="8">
        <v>0</v>
      </c>
      <c r="J71" s="8">
        <f t="shared" si="9"/>
        <v>0</v>
      </c>
      <c r="K71" s="8">
        <v>0</v>
      </c>
      <c r="L71" s="13">
        <v>0</v>
      </c>
      <c r="M71" s="6">
        <v>5</v>
      </c>
      <c r="N71" s="6">
        <v>5</v>
      </c>
      <c r="O71" s="7">
        <f t="shared" si="1"/>
        <v>96835</v>
      </c>
      <c r="P71" s="7">
        <f t="shared" si="2"/>
        <v>0</v>
      </c>
      <c r="Q71" s="7">
        <f t="shared" si="3"/>
        <v>96835</v>
      </c>
      <c r="R71" s="1"/>
    </row>
    <row r="72" spans="1:18" ht="25.5" customHeight="1">
      <c r="A72" s="11">
        <v>57</v>
      </c>
      <c r="B72" s="11">
        <v>6</v>
      </c>
      <c r="C72" s="11" t="s">
        <v>136</v>
      </c>
      <c r="D72" s="39" t="s">
        <v>133</v>
      </c>
      <c r="E72" s="16" t="s">
        <v>134</v>
      </c>
      <c r="F72" s="16" t="s">
        <v>135</v>
      </c>
      <c r="G72" s="16" t="s">
        <v>4</v>
      </c>
      <c r="H72" s="11">
        <v>0</v>
      </c>
      <c r="I72" s="11">
        <v>1</v>
      </c>
      <c r="J72" s="8">
        <f t="shared" si="9"/>
        <v>1</v>
      </c>
      <c r="K72" s="11">
        <v>6</v>
      </c>
      <c r="L72" s="13">
        <v>0</v>
      </c>
      <c r="M72" s="13">
        <v>10</v>
      </c>
      <c r="N72" s="13">
        <v>10</v>
      </c>
      <c r="O72" s="7">
        <f t="shared" si="1"/>
        <v>193670</v>
      </c>
      <c r="P72" s="7">
        <f t="shared" si="2"/>
        <v>0</v>
      </c>
      <c r="Q72" s="7">
        <f t="shared" si="3"/>
        <v>193670</v>
      </c>
      <c r="R72" s="24"/>
    </row>
    <row r="73" spans="1:18" ht="25.5" customHeight="1">
      <c r="A73" s="11"/>
      <c r="B73" s="11"/>
      <c r="C73" s="11"/>
      <c r="D73" s="12"/>
      <c r="E73" s="16"/>
      <c r="F73" s="16"/>
      <c r="G73" s="16"/>
      <c r="H73" s="34">
        <f aca="true" t="shared" si="10" ref="H73:N73">SUM(H67:H72)</f>
        <v>4</v>
      </c>
      <c r="I73" s="34">
        <f t="shared" si="10"/>
        <v>1</v>
      </c>
      <c r="J73" s="34">
        <f t="shared" si="10"/>
        <v>5</v>
      </c>
      <c r="K73" s="34">
        <f t="shared" si="10"/>
        <v>51</v>
      </c>
      <c r="L73" s="50">
        <f t="shared" si="10"/>
        <v>35</v>
      </c>
      <c r="M73" s="34">
        <f t="shared" si="10"/>
        <v>46</v>
      </c>
      <c r="N73" s="34">
        <f t="shared" si="10"/>
        <v>46</v>
      </c>
      <c r="O73" s="7"/>
      <c r="P73" s="7"/>
      <c r="Q73" s="7"/>
      <c r="R73" s="18">
        <f>Q72+Q71+Q70+Q69+Q68+Q67</f>
        <v>919092</v>
      </c>
    </row>
    <row r="74" spans="1:18" ht="25.5" customHeight="1">
      <c r="A74" s="11">
        <v>58</v>
      </c>
      <c r="B74" s="11">
        <v>1</v>
      </c>
      <c r="C74" s="8" t="s">
        <v>164</v>
      </c>
      <c r="D74" s="39" t="s">
        <v>137</v>
      </c>
      <c r="E74" s="15" t="s">
        <v>49</v>
      </c>
      <c r="F74" s="15" t="s">
        <v>138</v>
      </c>
      <c r="G74" s="15" t="s">
        <v>5</v>
      </c>
      <c r="H74" s="8">
        <v>0</v>
      </c>
      <c r="I74" s="8">
        <v>0</v>
      </c>
      <c r="J74" s="8">
        <v>0</v>
      </c>
      <c r="K74" s="8">
        <v>0</v>
      </c>
      <c r="L74" s="13">
        <v>0</v>
      </c>
      <c r="M74" s="6">
        <v>5</v>
      </c>
      <c r="N74" s="6">
        <v>5</v>
      </c>
      <c r="O74" s="7">
        <f t="shared" si="1"/>
        <v>96835</v>
      </c>
      <c r="P74" s="7">
        <f t="shared" si="2"/>
        <v>0</v>
      </c>
      <c r="Q74" s="7">
        <f t="shared" si="3"/>
        <v>96835</v>
      </c>
      <c r="R74" s="1"/>
    </row>
    <row r="75" spans="1:18" ht="25.5" customHeight="1">
      <c r="A75" s="11">
        <v>59</v>
      </c>
      <c r="B75" s="11">
        <v>2</v>
      </c>
      <c r="C75" s="8" t="s">
        <v>164</v>
      </c>
      <c r="D75" s="39" t="s">
        <v>139</v>
      </c>
      <c r="E75" s="15" t="s">
        <v>140</v>
      </c>
      <c r="F75" s="15" t="s">
        <v>141</v>
      </c>
      <c r="G75" s="15" t="s">
        <v>5</v>
      </c>
      <c r="H75" s="8">
        <v>1</v>
      </c>
      <c r="I75" s="8">
        <v>1</v>
      </c>
      <c r="J75" s="8">
        <f>H75+I75</f>
        <v>2</v>
      </c>
      <c r="K75" s="8">
        <v>24</v>
      </c>
      <c r="L75" s="13">
        <v>12</v>
      </c>
      <c r="M75" s="6">
        <v>13</v>
      </c>
      <c r="N75" s="6">
        <v>13</v>
      </c>
      <c r="O75" s="7">
        <f t="shared" si="1"/>
        <v>251771</v>
      </c>
      <c r="P75" s="7">
        <f t="shared" si="2"/>
        <v>9672</v>
      </c>
      <c r="Q75" s="7">
        <f t="shared" si="3"/>
        <v>261443</v>
      </c>
      <c r="R75" s="1"/>
    </row>
    <row r="76" spans="1:18" ht="25.5" customHeight="1">
      <c r="A76" s="11">
        <v>60</v>
      </c>
      <c r="B76" s="11">
        <v>3</v>
      </c>
      <c r="C76" s="8" t="s">
        <v>164</v>
      </c>
      <c r="D76" s="39" t="s">
        <v>142</v>
      </c>
      <c r="E76" s="15" t="s">
        <v>143</v>
      </c>
      <c r="F76" s="15" t="s">
        <v>144</v>
      </c>
      <c r="G76" s="15" t="s">
        <v>145</v>
      </c>
      <c r="H76" s="8">
        <v>3</v>
      </c>
      <c r="I76" s="8">
        <v>1</v>
      </c>
      <c r="J76" s="8">
        <f aca="true" t="shared" si="11" ref="J76:J81">H76+I76</f>
        <v>4</v>
      </c>
      <c r="K76" s="8">
        <v>60</v>
      </c>
      <c r="L76" s="13">
        <v>48</v>
      </c>
      <c r="M76" s="6">
        <v>8</v>
      </c>
      <c r="N76" s="6">
        <v>8</v>
      </c>
      <c r="O76" s="7">
        <f t="shared" si="1"/>
        <v>154936</v>
      </c>
      <c r="P76" s="7">
        <f t="shared" si="2"/>
        <v>38688</v>
      </c>
      <c r="Q76" s="7">
        <f t="shared" si="3"/>
        <v>193624</v>
      </c>
      <c r="R76" s="1"/>
    </row>
    <row r="77" spans="1:18" ht="25.5" customHeight="1">
      <c r="A77" s="11">
        <v>61</v>
      </c>
      <c r="B77" s="11">
        <v>4</v>
      </c>
      <c r="C77" s="8" t="s">
        <v>164</v>
      </c>
      <c r="D77" s="39" t="s">
        <v>146</v>
      </c>
      <c r="E77" s="15" t="s">
        <v>147</v>
      </c>
      <c r="F77" s="15" t="s">
        <v>148</v>
      </c>
      <c r="G77" s="15" t="s">
        <v>149</v>
      </c>
      <c r="H77" s="8">
        <v>4</v>
      </c>
      <c r="I77" s="8">
        <v>1</v>
      </c>
      <c r="J77" s="8">
        <f t="shared" si="11"/>
        <v>5</v>
      </c>
      <c r="K77" s="8">
        <v>72</v>
      </c>
      <c r="L77" s="13">
        <v>48</v>
      </c>
      <c r="M77" s="6">
        <v>5</v>
      </c>
      <c r="N77" s="6">
        <v>5</v>
      </c>
      <c r="O77" s="7">
        <f t="shared" si="1"/>
        <v>96835</v>
      </c>
      <c r="P77" s="7">
        <f t="shared" si="2"/>
        <v>38688</v>
      </c>
      <c r="Q77" s="7">
        <f t="shared" si="3"/>
        <v>135523</v>
      </c>
      <c r="R77" s="1"/>
    </row>
    <row r="78" spans="1:18" ht="25.5" customHeight="1">
      <c r="A78" s="11">
        <v>62</v>
      </c>
      <c r="B78" s="11">
        <v>5</v>
      </c>
      <c r="C78" s="8" t="s">
        <v>164</v>
      </c>
      <c r="D78" s="39" t="s">
        <v>150</v>
      </c>
      <c r="E78" s="15" t="s">
        <v>151</v>
      </c>
      <c r="F78" s="15" t="s">
        <v>152</v>
      </c>
      <c r="G78" s="15" t="s">
        <v>153</v>
      </c>
      <c r="H78" s="8">
        <v>1</v>
      </c>
      <c r="I78" s="8">
        <v>1</v>
      </c>
      <c r="J78" s="8">
        <f t="shared" si="11"/>
        <v>2</v>
      </c>
      <c r="K78" s="8">
        <v>40</v>
      </c>
      <c r="L78" s="13">
        <v>22</v>
      </c>
      <c r="M78" s="6">
        <v>7</v>
      </c>
      <c r="N78" s="6">
        <v>7</v>
      </c>
      <c r="O78" s="7">
        <f t="shared" si="1"/>
        <v>135569</v>
      </c>
      <c r="P78" s="7">
        <f t="shared" si="2"/>
        <v>17732</v>
      </c>
      <c r="Q78" s="7">
        <f t="shared" si="3"/>
        <v>153301</v>
      </c>
      <c r="R78" s="1"/>
    </row>
    <row r="79" spans="1:18" ht="25.5" customHeight="1">
      <c r="A79" s="11">
        <v>63</v>
      </c>
      <c r="B79" s="11">
        <v>6</v>
      </c>
      <c r="C79" s="8" t="s">
        <v>164</v>
      </c>
      <c r="D79" s="39" t="s">
        <v>154</v>
      </c>
      <c r="E79" s="15" t="s">
        <v>155</v>
      </c>
      <c r="F79" s="15" t="s">
        <v>156</v>
      </c>
      <c r="G79" s="15" t="s">
        <v>157</v>
      </c>
      <c r="H79" s="8">
        <v>0</v>
      </c>
      <c r="I79" s="8">
        <v>1</v>
      </c>
      <c r="J79" s="8">
        <f t="shared" si="11"/>
        <v>1</v>
      </c>
      <c r="K79" s="8">
        <v>24</v>
      </c>
      <c r="L79" s="13">
        <v>0</v>
      </c>
      <c r="M79" s="6">
        <v>5</v>
      </c>
      <c r="N79" s="6">
        <v>5</v>
      </c>
      <c r="O79" s="7">
        <f t="shared" si="1"/>
        <v>96835</v>
      </c>
      <c r="P79" s="7">
        <f t="shared" si="2"/>
        <v>0</v>
      </c>
      <c r="Q79" s="7">
        <f t="shared" si="3"/>
        <v>96835</v>
      </c>
      <c r="R79" s="1"/>
    </row>
    <row r="80" spans="1:18" ht="25.5" customHeight="1">
      <c r="A80" s="11">
        <v>64</v>
      </c>
      <c r="B80" s="11">
        <v>7</v>
      </c>
      <c r="C80" s="8" t="s">
        <v>164</v>
      </c>
      <c r="D80" s="39" t="s">
        <v>158</v>
      </c>
      <c r="E80" s="15" t="s">
        <v>143</v>
      </c>
      <c r="F80" s="15" t="s">
        <v>159</v>
      </c>
      <c r="G80" s="15" t="s">
        <v>160</v>
      </c>
      <c r="H80" s="8">
        <v>0</v>
      </c>
      <c r="I80" s="8">
        <v>0</v>
      </c>
      <c r="J80" s="8">
        <f t="shared" si="11"/>
        <v>0</v>
      </c>
      <c r="K80" s="8">
        <v>0</v>
      </c>
      <c r="L80" s="13">
        <v>0</v>
      </c>
      <c r="M80" s="6">
        <v>8</v>
      </c>
      <c r="N80" s="13">
        <v>7</v>
      </c>
      <c r="O80" s="7">
        <f aca="true" t="shared" si="12" ref="O80:O91">N80*$O$8</f>
        <v>135569</v>
      </c>
      <c r="P80" s="7">
        <f aca="true" t="shared" si="13" ref="P80:P91">L80*$P$8</f>
        <v>0</v>
      </c>
      <c r="Q80" s="7">
        <f aca="true" t="shared" si="14" ref="Q80:Q91">O80+P80</f>
        <v>135569</v>
      </c>
      <c r="R80" s="1"/>
    </row>
    <row r="81" spans="1:18" ht="25.5" customHeight="1">
      <c r="A81" s="11">
        <v>65</v>
      </c>
      <c r="B81" s="11">
        <v>8</v>
      </c>
      <c r="C81" s="11" t="s">
        <v>164</v>
      </c>
      <c r="D81" s="39" t="s">
        <v>161</v>
      </c>
      <c r="E81" s="16" t="s">
        <v>131</v>
      </c>
      <c r="F81" s="16" t="s">
        <v>162</v>
      </c>
      <c r="G81" s="16" t="s">
        <v>163</v>
      </c>
      <c r="H81" s="11">
        <v>4</v>
      </c>
      <c r="I81" s="11">
        <v>0</v>
      </c>
      <c r="J81" s="8">
        <f t="shared" si="11"/>
        <v>4</v>
      </c>
      <c r="K81" s="11">
        <v>72</v>
      </c>
      <c r="L81" s="13">
        <v>72</v>
      </c>
      <c r="M81" s="13">
        <v>10</v>
      </c>
      <c r="N81" s="13">
        <v>10</v>
      </c>
      <c r="O81" s="7">
        <f t="shared" si="12"/>
        <v>193670</v>
      </c>
      <c r="P81" s="7">
        <f t="shared" si="13"/>
        <v>58032</v>
      </c>
      <c r="Q81" s="7">
        <f t="shared" si="14"/>
        <v>251702</v>
      </c>
      <c r="R81" s="24"/>
    </row>
    <row r="82" spans="1:18" ht="25.5" customHeight="1">
      <c r="A82" s="11"/>
      <c r="B82" s="11"/>
      <c r="C82" s="11"/>
      <c r="D82" s="12"/>
      <c r="E82" s="16"/>
      <c r="F82" s="16"/>
      <c r="G82" s="16"/>
      <c r="H82" s="34">
        <f aca="true" t="shared" si="15" ref="H82:N82">SUM(H74:H81)</f>
        <v>13</v>
      </c>
      <c r="I82" s="34">
        <f t="shared" si="15"/>
        <v>5</v>
      </c>
      <c r="J82" s="34">
        <f t="shared" si="15"/>
        <v>18</v>
      </c>
      <c r="K82" s="34">
        <f t="shared" si="15"/>
        <v>292</v>
      </c>
      <c r="L82" s="50">
        <f t="shared" si="15"/>
        <v>202</v>
      </c>
      <c r="M82" s="34">
        <f t="shared" si="15"/>
        <v>61</v>
      </c>
      <c r="N82" s="34">
        <f t="shared" si="15"/>
        <v>60</v>
      </c>
      <c r="O82" s="7"/>
      <c r="P82" s="7"/>
      <c r="Q82" s="7"/>
      <c r="R82" s="18">
        <f>Q81+Q80+Q79+Q78+Q77+Q76+Q75+Q74</f>
        <v>1324832</v>
      </c>
    </row>
    <row r="83" spans="1:18" ht="25.5" customHeight="1">
      <c r="A83" s="11">
        <v>66</v>
      </c>
      <c r="B83" s="11">
        <v>1</v>
      </c>
      <c r="C83" s="8" t="s">
        <v>165</v>
      </c>
      <c r="D83" s="39" t="s">
        <v>166</v>
      </c>
      <c r="E83" s="8" t="s">
        <v>174</v>
      </c>
      <c r="F83" s="8" t="s">
        <v>179</v>
      </c>
      <c r="G83" s="9" t="s">
        <v>6</v>
      </c>
      <c r="H83" s="8">
        <v>10</v>
      </c>
      <c r="I83" s="8">
        <v>2</v>
      </c>
      <c r="J83" s="8">
        <f>H83+I83</f>
        <v>12</v>
      </c>
      <c r="K83" s="8">
        <v>148</v>
      </c>
      <c r="L83" s="13">
        <v>128</v>
      </c>
      <c r="M83" s="6">
        <v>20</v>
      </c>
      <c r="N83" s="6">
        <v>20</v>
      </c>
      <c r="O83" s="7">
        <f t="shared" si="12"/>
        <v>387340</v>
      </c>
      <c r="P83" s="7">
        <f t="shared" si="13"/>
        <v>103168</v>
      </c>
      <c r="Q83" s="7">
        <f t="shared" si="14"/>
        <v>490508</v>
      </c>
      <c r="R83" s="1"/>
    </row>
    <row r="84" spans="1:18" ht="25.5" customHeight="1">
      <c r="A84" s="11">
        <v>67</v>
      </c>
      <c r="B84" s="11">
        <v>2</v>
      </c>
      <c r="C84" s="8" t="s">
        <v>165</v>
      </c>
      <c r="D84" s="39" t="s">
        <v>167</v>
      </c>
      <c r="E84" s="8" t="s">
        <v>175</v>
      </c>
      <c r="F84" s="8" t="s">
        <v>180</v>
      </c>
      <c r="G84" s="9" t="s">
        <v>6</v>
      </c>
      <c r="H84" s="8">
        <v>14</v>
      </c>
      <c r="I84" s="8">
        <v>3</v>
      </c>
      <c r="J84" s="8">
        <f aca="true" t="shared" si="16" ref="J84:J91">H84+I84</f>
        <v>17</v>
      </c>
      <c r="K84" s="8">
        <v>248</v>
      </c>
      <c r="L84" s="13">
        <v>226</v>
      </c>
      <c r="M84" s="6">
        <v>10</v>
      </c>
      <c r="N84" s="6">
        <v>10</v>
      </c>
      <c r="O84" s="7">
        <f t="shared" si="12"/>
        <v>193670</v>
      </c>
      <c r="P84" s="7">
        <f t="shared" si="13"/>
        <v>182156</v>
      </c>
      <c r="Q84" s="7">
        <f t="shared" si="14"/>
        <v>375826</v>
      </c>
      <c r="R84" s="1"/>
    </row>
    <row r="85" spans="1:18" ht="25.5" customHeight="1">
      <c r="A85" s="11">
        <v>68</v>
      </c>
      <c r="B85" s="11">
        <v>3</v>
      </c>
      <c r="C85" s="8" t="s">
        <v>165</v>
      </c>
      <c r="D85" s="39" t="s">
        <v>168</v>
      </c>
      <c r="E85" s="8" t="s">
        <v>176</v>
      </c>
      <c r="F85" s="8" t="s">
        <v>181</v>
      </c>
      <c r="G85" s="9" t="s">
        <v>6</v>
      </c>
      <c r="H85" s="8">
        <v>1</v>
      </c>
      <c r="I85" s="8">
        <v>0</v>
      </c>
      <c r="J85" s="8">
        <f t="shared" si="16"/>
        <v>1</v>
      </c>
      <c r="K85" s="8">
        <v>0</v>
      </c>
      <c r="L85" s="13">
        <v>0</v>
      </c>
      <c r="M85" s="6">
        <v>10</v>
      </c>
      <c r="N85" s="6">
        <v>10</v>
      </c>
      <c r="O85" s="7">
        <f t="shared" si="12"/>
        <v>193670</v>
      </c>
      <c r="P85" s="7">
        <f t="shared" si="13"/>
        <v>0</v>
      </c>
      <c r="Q85" s="7">
        <f t="shared" si="14"/>
        <v>193670</v>
      </c>
      <c r="R85" s="1"/>
    </row>
    <row r="86" spans="1:18" ht="25.5" customHeight="1">
      <c r="A86" s="11">
        <v>69</v>
      </c>
      <c r="B86" s="11">
        <v>4</v>
      </c>
      <c r="C86" s="8" t="s">
        <v>165</v>
      </c>
      <c r="D86" s="39" t="s">
        <v>169</v>
      </c>
      <c r="E86" s="8" t="s">
        <v>131</v>
      </c>
      <c r="F86" s="8" t="s">
        <v>182</v>
      </c>
      <c r="G86" s="9" t="s">
        <v>6</v>
      </c>
      <c r="H86" s="8">
        <v>4</v>
      </c>
      <c r="I86" s="8">
        <v>0</v>
      </c>
      <c r="J86" s="8">
        <f t="shared" si="16"/>
        <v>4</v>
      </c>
      <c r="K86" s="8">
        <v>54</v>
      </c>
      <c r="L86" s="13">
        <v>54</v>
      </c>
      <c r="M86" s="6">
        <v>5</v>
      </c>
      <c r="N86" s="6">
        <v>5</v>
      </c>
      <c r="O86" s="7">
        <f t="shared" si="12"/>
        <v>96835</v>
      </c>
      <c r="P86" s="7">
        <f t="shared" si="13"/>
        <v>43524</v>
      </c>
      <c r="Q86" s="7">
        <f t="shared" si="14"/>
        <v>140359</v>
      </c>
      <c r="R86" s="1"/>
    </row>
    <row r="87" spans="1:18" ht="25.5" customHeight="1">
      <c r="A87" s="11">
        <v>70</v>
      </c>
      <c r="B87" s="11">
        <v>5</v>
      </c>
      <c r="C87" s="8" t="s">
        <v>165</v>
      </c>
      <c r="D87" s="39" t="s">
        <v>170</v>
      </c>
      <c r="E87" s="8" t="s">
        <v>177</v>
      </c>
      <c r="F87" s="8" t="s">
        <v>183</v>
      </c>
      <c r="G87" s="9" t="s">
        <v>6</v>
      </c>
      <c r="H87" s="8">
        <v>2</v>
      </c>
      <c r="I87" s="8">
        <v>0</v>
      </c>
      <c r="J87" s="8">
        <f t="shared" si="16"/>
        <v>2</v>
      </c>
      <c r="K87" s="8">
        <v>24</v>
      </c>
      <c r="L87" s="13">
        <v>24</v>
      </c>
      <c r="M87" s="6">
        <v>7</v>
      </c>
      <c r="N87" s="6">
        <v>7</v>
      </c>
      <c r="O87" s="7">
        <f t="shared" si="12"/>
        <v>135569</v>
      </c>
      <c r="P87" s="7">
        <f t="shared" si="13"/>
        <v>19344</v>
      </c>
      <c r="Q87" s="7">
        <f t="shared" si="14"/>
        <v>154913</v>
      </c>
      <c r="R87" s="1"/>
    </row>
    <row r="88" spans="1:18" ht="25.5" customHeight="1">
      <c r="A88" s="11">
        <v>71</v>
      </c>
      <c r="B88" s="11">
        <v>6</v>
      </c>
      <c r="C88" s="8" t="s">
        <v>165</v>
      </c>
      <c r="D88" s="39" t="s">
        <v>171</v>
      </c>
      <c r="E88" s="8" t="s">
        <v>176</v>
      </c>
      <c r="F88" s="8" t="s">
        <v>184</v>
      </c>
      <c r="G88" s="9" t="s">
        <v>185</v>
      </c>
      <c r="H88" s="8">
        <v>0</v>
      </c>
      <c r="I88" s="8">
        <v>0</v>
      </c>
      <c r="J88" s="8">
        <f t="shared" si="16"/>
        <v>0</v>
      </c>
      <c r="K88" s="8">
        <v>0</v>
      </c>
      <c r="L88" s="13">
        <v>0</v>
      </c>
      <c r="M88" s="6">
        <v>9</v>
      </c>
      <c r="N88" s="6">
        <v>8</v>
      </c>
      <c r="O88" s="7">
        <f t="shared" si="12"/>
        <v>154936</v>
      </c>
      <c r="P88" s="7">
        <f t="shared" si="13"/>
        <v>0</v>
      </c>
      <c r="Q88" s="7">
        <f t="shared" si="14"/>
        <v>154936</v>
      </c>
      <c r="R88" s="1"/>
    </row>
    <row r="89" spans="1:18" ht="25.5" customHeight="1">
      <c r="A89" s="11">
        <v>72</v>
      </c>
      <c r="B89" s="11">
        <v>7</v>
      </c>
      <c r="C89" s="8" t="s">
        <v>165</v>
      </c>
      <c r="D89" s="39" t="s">
        <v>255</v>
      </c>
      <c r="E89" s="8" t="s">
        <v>176</v>
      </c>
      <c r="F89" s="8" t="s">
        <v>186</v>
      </c>
      <c r="G89" s="9" t="s">
        <v>187</v>
      </c>
      <c r="H89" s="8">
        <v>1</v>
      </c>
      <c r="I89" s="8">
        <v>0</v>
      </c>
      <c r="J89" s="8">
        <f t="shared" si="16"/>
        <v>1</v>
      </c>
      <c r="K89" s="8">
        <v>12</v>
      </c>
      <c r="L89" s="13">
        <v>12</v>
      </c>
      <c r="M89" s="6">
        <v>5</v>
      </c>
      <c r="N89" s="6">
        <v>5</v>
      </c>
      <c r="O89" s="7">
        <f t="shared" si="12"/>
        <v>96835</v>
      </c>
      <c r="P89" s="7">
        <f t="shared" si="13"/>
        <v>9672</v>
      </c>
      <c r="Q89" s="7">
        <f t="shared" si="14"/>
        <v>106507</v>
      </c>
      <c r="R89" s="1"/>
    </row>
    <row r="90" spans="1:18" ht="25.5" customHeight="1">
      <c r="A90" s="11">
        <v>73</v>
      </c>
      <c r="B90" s="11">
        <v>8</v>
      </c>
      <c r="C90" s="8" t="s">
        <v>165</v>
      </c>
      <c r="D90" s="39" t="s">
        <v>172</v>
      </c>
      <c r="E90" s="8" t="s">
        <v>178</v>
      </c>
      <c r="F90" s="8" t="s">
        <v>188</v>
      </c>
      <c r="G90" s="9" t="s">
        <v>185</v>
      </c>
      <c r="H90" s="8">
        <v>1</v>
      </c>
      <c r="I90" s="8">
        <v>0</v>
      </c>
      <c r="J90" s="8">
        <f t="shared" si="16"/>
        <v>1</v>
      </c>
      <c r="K90" s="8">
        <v>12</v>
      </c>
      <c r="L90" s="13">
        <v>12</v>
      </c>
      <c r="M90" s="6">
        <v>9</v>
      </c>
      <c r="N90" s="6">
        <v>9</v>
      </c>
      <c r="O90" s="7">
        <f t="shared" si="12"/>
        <v>174303</v>
      </c>
      <c r="P90" s="7">
        <f t="shared" si="13"/>
        <v>9672</v>
      </c>
      <c r="Q90" s="7">
        <f t="shared" si="14"/>
        <v>183975</v>
      </c>
      <c r="R90" s="1"/>
    </row>
    <row r="91" spans="1:18" ht="25.5" customHeight="1">
      <c r="A91" s="11">
        <v>74</v>
      </c>
      <c r="B91" s="11">
        <v>9</v>
      </c>
      <c r="C91" s="11" t="s">
        <v>165</v>
      </c>
      <c r="D91" s="39" t="s">
        <v>173</v>
      </c>
      <c r="E91" s="11" t="s">
        <v>176</v>
      </c>
      <c r="F91" s="11" t="s">
        <v>189</v>
      </c>
      <c r="G91" s="12" t="s">
        <v>190</v>
      </c>
      <c r="H91" s="11">
        <v>0</v>
      </c>
      <c r="I91" s="11">
        <v>0</v>
      </c>
      <c r="J91" s="8">
        <f t="shared" si="16"/>
        <v>0</v>
      </c>
      <c r="K91" s="11">
        <v>0</v>
      </c>
      <c r="L91" s="13">
        <v>0</v>
      </c>
      <c r="M91" s="13">
        <v>6</v>
      </c>
      <c r="N91" s="13">
        <v>6</v>
      </c>
      <c r="O91" s="7">
        <f t="shared" si="12"/>
        <v>116202</v>
      </c>
      <c r="P91" s="7">
        <f t="shared" si="13"/>
        <v>0</v>
      </c>
      <c r="Q91" s="7">
        <f t="shared" si="14"/>
        <v>116202</v>
      </c>
      <c r="R91" s="24"/>
    </row>
    <row r="92" spans="1:18" ht="25.5" customHeight="1">
      <c r="A92" s="29"/>
      <c r="B92" s="30"/>
      <c r="C92" s="30"/>
      <c r="D92" s="32"/>
      <c r="E92" s="30"/>
      <c r="F92" s="30"/>
      <c r="G92" s="31"/>
      <c r="H92" s="34">
        <f aca="true" t="shared" si="17" ref="H92:N92">SUM(H83:H91)</f>
        <v>33</v>
      </c>
      <c r="I92" s="34">
        <f t="shared" si="17"/>
        <v>5</v>
      </c>
      <c r="J92" s="34">
        <f t="shared" si="17"/>
        <v>38</v>
      </c>
      <c r="K92" s="34">
        <f t="shared" si="17"/>
        <v>498</v>
      </c>
      <c r="L92" s="50">
        <f t="shared" si="17"/>
        <v>456</v>
      </c>
      <c r="M92" s="34">
        <f t="shared" si="17"/>
        <v>81</v>
      </c>
      <c r="N92" s="34">
        <f t="shared" si="17"/>
        <v>80</v>
      </c>
      <c r="O92" s="7"/>
      <c r="P92" s="7"/>
      <c r="Q92" s="27"/>
      <c r="R92" s="18">
        <f>Q91+Q90+Q89+Q88+Q87+Q86+Q85+Q84+Q83</f>
        <v>1916896</v>
      </c>
    </row>
    <row r="93" spans="1:18" s="19" customFormat="1" ht="25.5" customHeight="1">
      <c r="A93" s="52" t="s">
        <v>262</v>
      </c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4"/>
      <c r="Q93" s="7">
        <f>SUM(Q10:Q91)</f>
        <v>12169940</v>
      </c>
      <c r="R93" s="4"/>
    </row>
    <row r="95" spans="6:7" ht="25.5" customHeight="1">
      <c r="F95" s="4">
        <v>19367</v>
      </c>
      <c r="G95" s="4">
        <v>806</v>
      </c>
    </row>
    <row r="96" spans="1:14" ht="79.5" customHeight="1">
      <c r="A96" s="21"/>
      <c r="B96" s="21"/>
      <c r="C96" s="22"/>
      <c r="D96" s="16" t="s">
        <v>264</v>
      </c>
      <c r="E96" s="15" t="s">
        <v>251</v>
      </c>
      <c r="F96" s="15" t="s">
        <v>259</v>
      </c>
      <c r="G96" s="15" t="s">
        <v>260</v>
      </c>
      <c r="H96" s="15" t="s">
        <v>252</v>
      </c>
      <c r="I96" s="15" t="s">
        <v>269</v>
      </c>
      <c r="J96" s="15" t="s">
        <v>268</v>
      </c>
      <c r="K96" s="51" t="s">
        <v>270</v>
      </c>
      <c r="L96" s="15" t="s">
        <v>271</v>
      </c>
      <c r="M96" s="22"/>
      <c r="N96" s="22"/>
    </row>
    <row r="97" spans="1:13" ht="25.5" customHeight="1">
      <c r="A97" s="21"/>
      <c r="B97" s="21"/>
      <c r="C97" s="22"/>
      <c r="D97" s="16" t="s">
        <v>0</v>
      </c>
      <c r="E97" s="15">
        <f>B28</f>
        <v>19</v>
      </c>
      <c r="F97" s="15">
        <f>N29</f>
        <v>134</v>
      </c>
      <c r="G97" s="15">
        <f>L29</f>
        <v>518</v>
      </c>
      <c r="H97" s="25">
        <f>R29</f>
        <v>3012686</v>
      </c>
      <c r="I97" s="46">
        <f>H29</f>
        <v>50</v>
      </c>
      <c r="J97" s="46">
        <f>I29</f>
        <v>6</v>
      </c>
      <c r="K97" s="23">
        <v>0</v>
      </c>
      <c r="L97" s="46">
        <f>I97+J97+K97</f>
        <v>56</v>
      </c>
      <c r="M97" s="42"/>
    </row>
    <row r="98" spans="1:13" ht="25.5" customHeight="1">
      <c r="A98" s="21"/>
      <c r="B98" s="21"/>
      <c r="C98" s="22"/>
      <c r="D98" s="16" t="s">
        <v>1</v>
      </c>
      <c r="E98" s="15">
        <f>B32</f>
        <v>3</v>
      </c>
      <c r="F98" s="15">
        <f>N33</f>
        <v>18</v>
      </c>
      <c r="G98" s="15">
        <f>L33</f>
        <v>12</v>
      </c>
      <c r="H98" s="25">
        <f>R33</f>
        <v>358278</v>
      </c>
      <c r="I98" s="46">
        <f>H33</f>
        <v>1</v>
      </c>
      <c r="J98" s="46">
        <f>I33</f>
        <v>0</v>
      </c>
      <c r="K98" s="23">
        <v>0</v>
      </c>
      <c r="L98" s="46">
        <f aca="true" t="shared" si="18" ref="L98:L106">I98+J98+K98</f>
        <v>1</v>
      </c>
      <c r="M98" s="42"/>
    </row>
    <row r="99" spans="1:13" ht="25.5" customHeight="1">
      <c r="A99" s="21"/>
      <c r="B99" s="21"/>
      <c r="C99" s="22"/>
      <c r="D99" s="16" t="s">
        <v>253</v>
      </c>
      <c r="E99" s="15">
        <f>B38</f>
        <v>5</v>
      </c>
      <c r="F99" s="15">
        <f>N39</f>
        <v>42</v>
      </c>
      <c r="G99" s="15">
        <f>L39</f>
        <v>165</v>
      </c>
      <c r="H99" s="25">
        <f>R39</f>
        <v>946404</v>
      </c>
      <c r="I99" s="46">
        <f>H39</f>
        <v>9</v>
      </c>
      <c r="J99" s="46">
        <f>I39</f>
        <v>1</v>
      </c>
      <c r="K99" s="23">
        <v>0</v>
      </c>
      <c r="L99" s="46">
        <f t="shared" si="18"/>
        <v>10</v>
      </c>
      <c r="M99" s="42"/>
    </row>
    <row r="100" spans="1:13" ht="25.5" customHeight="1">
      <c r="A100" s="21"/>
      <c r="B100" s="21"/>
      <c r="C100" s="22"/>
      <c r="D100" s="16" t="s">
        <v>2</v>
      </c>
      <c r="E100" s="15">
        <f>B52</f>
        <v>13</v>
      </c>
      <c r="F100" s="15">
        <f>N53</f>
        <v>85</v>
      </c>
      <c r="G100" s="15">
        <f>L53</f>
        <v>502</v>
      </c>
      <c r="H100" s="25">
        <f>R53</f>
        <v>2050807</v>
      </c>
      <c r="I100" s="46">
        <f>H53</f>
        <v>51</v>
      </c>
      <c r="J100" s="46">
        <f>I53</f>
        <v>4</v>
      </c>
      <c r="K100" s="23">
        <v>0</v>
      </c>
      <c r="L100" s="46">
        <f t="shared" si="18"/>
        <v>55</v>
      </c>
      <c r="M100" s="42"/>
    </row>
    <row r="101" spans="4:13" ht="25.5" customHeight="1">
      <c r="D101" s="41" t="s">
        <v>3</v>
      </c>
      <c r="E101" s="23">
        <f>B62</f>
        <v>9</v>
      </c>
      <c r="F101" s="23">
        <f>N63</f>
        <v>57</v>
      </c>
      <c r="G101" s="23">
        <f>L63</f>
        <v>210</v>
      </c>
      <c r="H101" s="26">
        <f>R63</f>
        <v>1273179</v>
      </c>
      <c r="I101" s="47">
        <f>H63</f>
        <v>13</v>
      </c>
      <c r="J101" s="47">
        <f>I63</f>
        <v>6</v>
      </c>
      <c r="K101" s="23">
        <v>0</v>
      </c>
      <c r="L101" s="46">
        <f t="shared" si="18"/>
        <v>19</v>
      </c>
      <c r="M101" s="33"/>
    </row>
    <row r="102" spans="4:13" ht="25.5" customHeight="1">
      <c r="D102" s="41" t="s">
        <v>246</v>
      </c>
      <c r="E102" s="23">
        <f>B65</f>
        <v>2</v>
      </c>
      <c r="F102" s="23">
        <f>N66</f>
        <v>10</v>
      </c>
      <c r="G102" s="23">
        <f>L66</f>
        <v>216</v>
      </c>
      <c r="H102" s="26">
        <f>R66</f>
        <v>367766</v>
      </c>
      <c r="I102" s="47">
        <f>H66</f>
        <v>11</v>
      </c>
      <c r="J102" s="47">
        <f>I66</f>
        <v>0</v>
      </c>
      <c r="K102" s="23">
        <v>0</v>
      </c>
      <c r="L102" s="46">
        <f t="shared" si="18"/>
        <v>11</v>
      </c>
      <c r="M102" s="33"/>
    </row>
    <row r="103" spans="4:13" ht="25.5" customHeight="1">
      <c r="D103" s="41" t="s">
        <v>4</v>
      </c>
      <c r="E103" s="23">
        <f>B72</f>
        <v>6</v>
      </c>
      <c r="F103" s="23">
        <f>N73</f>
        <v>46</v>
      </c>
      <c r="G103" s="23">
        <f>L73</f>
        <v>35</v>
      </c>
      <c r="H103" s="26">
        <f>R73</f>
        <v>919092</v>
      </c>
      <c r="I103" s="47">
        <f>H73</f>
        <v>4</v>
      </c>
      <c r="J103" s="47">
        <f>I73</f>
        <v>1</v>
      </c>
      <c r="K103" s="23">
        <v>0</v>
      </c>
      <c r="L103" s="46">
        <f t="shared" si="18"/>
        <v>5</v>
      </c>
      <c r="M103" s="33"/>
    </row>
    <row r="104" spans="4:13" ht="25.5" customHeight="1">
      <c r="D104" s="41" t="s">
        <v>5</v>
      </c>
      <c r="E104" s="23">
        <f>B81</f>
        <v>8</v>
      </c>
      <c r="F104" s="23">
        <f>N82</f>
        <v>60</v>
      </c>
      <c r="G104" s="23">
        <f>L82</f>
        <v>202</v>
      </c>
      <c r="H104" s="26">
        <f>R82</f>
        <v>1324832</v>
      </c>
      <c r="I104" s="47">
        <f>H82</f>
        <v>13</v>
      </c>
      <c r="J104" s="47">
        <f>I82</f>
        <v>5</v>
      </c>
      <c r="K104" s="23">
        <v>2</v>
      </c>
      <c r="L104" s="46">
        <f t="shared" si="18"/>
        <v>20</v>
      </c>
      <c r="M104" s="33"/>
    </row>
    <row r="105" spans="4:13" ht="25.5" customHeight="1">
      <c r="D105" s="41" t="s">
        <v>6</v>
      </c>
      <c r="E105" s="23">
        <f>B91</f>
        <v>9</v>
      </c>
      <c r="F105" s="23">
        <f>N92</f>
        <v>80</v>
      </c>
      <c r="G105" s="23">
        <f>L92</f>
        <v>456</v>
      </c>
      <c r="H105" s="26">
        <f>R92</f>
        <v>1916896</v>
      </c>
      <c r="I105" s="47">
        <f>H92</f>
        <v>33</v>
      </c>
      <c r="J105" s="47">
        <f>I92</f>
        <v>5</v>
      </c>
      <c r="K105" s="23">
        <v>0</v>
      </c>
      <c r="L105" s="46">
        <f t="shared" si="18"/>
        <v>38</v>
      </c>
      <c r="M105" s="33"/>
    </row>
    <row r="106" spans="4:13" ht="25.5" customHeight="1">
      <c r="D106" s="41" t="s">
        <v>254</v>
      </c>
      <c r="E106" s="23">
        <f aca="true" t="shared" si="19" ref="E106:J106">SUM(E97:E105)</f>
        <v>74</v>
      </c>
      <c r="F106" s="23">
        <f t="shared" si="19"/>
        <v>532</v>
      </c>
      <c r="G106" s="23">
        <f>SUM(G97:G105)</f>
        <v>2316</v>
      </c>
      <c r="H106" s="26">
        <f t="shared" si="19"/>
        <v>12169940</v>
      </c>
      <c r="I106" s="47">
        <f t="shared" si="19"/>
        <v>185</v>
      </c>
      <c r="J106" s="47">
        <f t="shared" si="19"/>
        <v>28</v>
      </c>
      <c r="K106" s="23">
        <f>SUM(K97:K105)</f>
        <v>2</v>
      </c>
      <c r="L106" s="46">
        <f t="shared" si="18"/>
        <v>215</v>
      </c>
      <c r="M106" s="33"/>
    </row>
    <row r="107" spans="6:12" ht="25.5" customHeight="1">
      <c r="F107" s="43">
        <f>F95*F106</f>
        <v>10303244</v>
      </c>
      <c r="G107" s="43">
        <f>G95*G106</f>
        <v>1866696</v>
      </c>
      <c r="H107" s="43">
        <f>F107+G107</f>
        <v>12169940</v>
      </c>
      <c r="I107" s="48"/>
      <c r="J107" s="48"/>
      <c r="K107" s="23"/>
      <c r="L107" s="48"/>
    </row>
  </sheetData>
  <sheetProtection/>
  <mergeCells count="4">
    <mergeCell ref="A93:P93"/>
    <mergeCell ref="A7:Q7"/>
    <mergeCell ref="H3:L3"/>
    <mergeCell ref="A6:Q6"/>
  </mergeCells>
  <printOptions/>
  <pageMargins left="0.75" right="0.75" top="1" bottom="1" header="0.5" footer="0.5"/>
  <pageSetup fitToHeight="4" fitToWidth="1" horizontalDpi="600" verticalDpi="6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2012-12-06T16:02:04Z</cp:lastPrinted>
  <dcterms:created xsi:type="dcterms:W3CDTF">2009-04-27T14:31:11Z</dcterms:created>
  <dcterms:modified xsi:type="dcterms:W3CDTF">2012-12-07T11:49:23Z</dcterms:modified>
  <cp:category/>
  <cp:version/>
  <cp:contentType/>
  <cp:contentStatus/>
</cp:coreProperties>
</file>